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SEMANGAT AWAL. JANGAN TUNDA TUNDA KELULUSAN\ref\"/>
    </mc:Choice>
  </mc:AlternateContent>
  <bookViews>
    <workbookView xWindow="0" yWindow="0" windowWidth="11895" windowHeight="6390" firstSheet="4" activeTab="4"/>
  </bookViews>
  <sheets>
    <sheet name="kriteria" sheetId="1" r:id="rId1"/>
    <sheet name="SUB" sheetId="3" r:id="rId2"/>
    <sheet name="Sheet4" sheetId="4" r:id="rId3"/>
    <sheet name="Sheet5" sheetId="5" r:id="rId4"/>
    <sheet name="disparitas" sheetId="8" r:id="rId5"/>
    <sheet name="Sheet1" sheetId="6" r:id="rId6"/>
    <sheet name="Sheet2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8" l="1"/>
  <c r="F31" i="8"/>
  <c r="F30" i="8"/>
  <c r="F29" i="8"/>
  <c r="F28" i="8"/>
  <c r="F27" i="8"/>
  <c r="F26" i="8"/>
  <c r="F25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F26" i="7" l="1"/>
  <c r="F27" i="7"/>
  <c r="F28" i="7"/>
  <c r="F29" i="7"/>
  <c r="F30" i="7"/>
  <c r="F31" i="7"/>
  <c r="F32" i="7"/>
  <c r="F25" i="7"/>
  <c r="F6" i="7"/>
  <c r="F7" i="7"/>
  <c r="F8" i="7"/>
  <c r="F9" i="7"/>
  <c r="F10" i="7"/>
  <c r="F11" i="7"/>
  <c r="F12" i="7"/>
  <c r="F13" i="7"/>
  <c r="F14" i="7"/>
  <c r="F15" i="7"/>
  <c r="F16" i="7"/>
  <c r="F17" i="7"/>
  <c r="F5" i="7"/>
  <c r="AJ72" i="1"/>
  <c r="AH73" i="1"/>
  <c r="AG64" i="1"/>
  <c r="AH63" i="1"/>
  <c r="AJ51" i="1"/>
  <c r="AI62" i="1"/>
  <c r="AG61" i="1"/>
  <c r="AJ50" i="1"/>
  <c r="AW63" i="1" l="1"/>
  <c r="AW63" i="3" l="1"/>
  <c r="AS89" i="1" l="1"/>
  <c r="AS88" i="1"/>
  <c r="AS87" i="1"/>
  <c r="AR89" i="1"/>
  <c r="AR88" i="1"/>
  <c r="AR87" i="1"/>
  <c r="AR86" i="1"/>
  <c r="AR85" i="1"/>
  <c r="AS86" i="1"/>
  <c r="AS85" i="1"/>
  <c r="H16" i="4"/>
  <c r="F16" i="4"/>
  <c r="E16" i="4"/>
  <c r="H15" i="4"/>
  <c r="E15" i="4"/>
  <c r="D15" i="4"/>
  <c r="H14" i="4"/>
  <c r="H13" i="4"/>
  <c r="G13" i="4"/>
  <c r="E13" i="4"/>
  <c r="AB195" i="3"/>
  <c r="Y195" i="3"/>
  <c r="AB194" i="3"/>
  <c r="AJ23" i="3" s="1"/>
  <c r="AA194" i="3"/>
  <c r="X194" i="3"/>
  <c r="AB193" i="3"/>
  <c r="Z193" i="3"/>
  <c r="X193" i="3"/>
  <c r="AB192" i="3"/>
  <c r="AA192" i="3"/>
  <c r="AA180" i="3"/>
  <c r="Y179" i="3"/>
  <c r="AB178" i="3"/>
  <c r="AA178" i="3"/>
  <c r="Y178" i="3"/>
  <c r="AG23" i="3" s="1"/>
  <c r="X178" i="3"/>
  <c r="AB177" i="3"/>
  <c r="AB176" i="3"/>
  <c r="AA176" i="3"/>
  <c r="AI9" i="3" s="1"/>
  <c r="Y176" i="3"/>
  <c r="Z163" i="3"/>
  <c r="AB162" i="3"/>
  <c r="Y162" i="3"/>
  <c r="AG12" i="3" s="1"/>
  <c r="X162" i="3"/>
  <c r="AA161" i="3"/>
  <c r="AB160" i="3"/>
  <c r="Z160" i="3"/>
  <c r="AH10" i="3" s="1"/>
  <c r="AB159" i="3"/>
  <c r="Z159" i="3"/>
  <c r="Y159" i="3"/>
  <c r="Z145" i="3"/>
  <c r="AB144" i="3"/>
  <c r="Y144" i="3"/>
  <c r="X144" i="3"/>
  <c r="AA143" i="3"/>
  <c r="X143" i="3"/>
  <c r="AB142" i="3"/>
  <c r="Z142" i="3"/>
  <c r="AB141" i="3"/>
  <c r="Y141" i="3"/>
  <c r="Z128" i="3"/>
  <c r="AB127" i="3"/>
  <c r="Z127" i="3"/>
  <c r="AH24" i="3" s="1"/>
  <c r="Y127" i="3"/>
  <c r="X127" i="3"/>
  <c r="Y126" i="3"/>
  <c r="X126" i="3"/>
  <c r="AB125" i="3"/>
  <c r="AB124" i="3"/>
  <c r="Y124" i="3"/>
  <c r="AA111" i="3"/>
  <c r="AI13" i="3" s="1"/>
  <c r="Z111" i="3"/>
  <c r="X111" i="3"/>
  <c r="Y110" i="3"/>
  <c r="AA109" i="3"/>
  <c r="Y109" i="3"/>
  <c r="X109" i="3"/>
  <c r="AB108" i="3"/>
  <c r="X108" i="3"/>
  <c r="AF22" i="3" s="1"/>
  <c r="AA107" i="3"/>
  <c r="AK95" i="3"/>
  <c r="AA94" i="3"/>
  <c r="Z93" i="3"/>
  <c r="Y93" i="3"/>
  <c r="X93" i="3"/>
  <c r="AB92" i="3"/>
  <c r="X92" i="3"/>
  <c r="AB91" i="3"/>
  <c r="Z91" i="3"/>
  <c r="AB90" i="3"/>
  <c r="Y90" i="3"/>
  <c r="AG9" i="3" s="1"/>
  <c r="AJ86" i="3"/>
  <c r="AA78" i="3"/>
  <c r="Y78" i="3"/>
  <c r="X78" i="3"/>
  <c r="Y77" i="3"/>
  <c r="AB76" i="3"/>
  <c r="AA76" i="3"/>
  <c r="Y76" i="3"/>
  <c r="AA74" i="3"/>
  <c r="Z74" i="3"/>
  <c r="Y74" i="3"/>
  <c r="AA61" i="3"/>
  <c r="Z61" i="3"/>
  <c r="Y61" i="3"/>
  <c r="AG25" i="3" s="1"/>
  <c r="X61" i="3"/>
  <c r="Z60" i="3"/>
  <c r="Y60" i="3"/>
  <c r="X60" i="3"/>
  <c r="Y59" i="3"/>
  <c r="X58" i="3"/>
  <c r="Z57" i="3"/>
  <c r="AH54" i="3"/>
  <c r="AB42" i="3"/>
  <c r="Z42" i="3"/>
  <c r="AB41" i="3"/>
  <c r="Y41" i="3"/>
  <c r="X41" i="3"/>
  <c r="AB40" i="3"/>
  <c r="AA40" i="3"/>
  <c r="AB39" i="3"/>
  <c r="AA39" i="3"/>
  <c r="Y39" i="3"/>
  <c r="AJ33" i="3"/>
  <c r="AH32" i="3"/>
  <c r="AF25" i="3"/>
  <c r="AF24" i="3"/>
  <c r="AB24" i="3"/>
  <c r="AJ24" i="3" s="1"/>
  <c r="Z24" i="3"/>
  <c r="Y24" i="3"/>
  <c r="AB23" i="3"/>
  <c r="Y23" i="3"/>
  <c r="X23" i="3"/>
  <c r="AI22" i="3"/>
  <c r="AB22" i="3"/>
  <c r="AJ22" i="3" s="1"/>
  <c r="AH21" i="3"/>
  <c r="AF21" i="3"/>
  <c r="AB21" i="3"/>
  <c r="AA21" i="3"/>
  <c r="Y21" i="3"/>
  <c r="AJ13" i="3"/>
  <c r="AG13" i="3"/>
  <c r="AF13" i="3"/>
  <c r="AJ12" i="3"/>
  <c r="AI12" i="3"/>
  <c r="AI33" i="3" s="1"/>
  <c r="AF12" i="3"/>
  <c r="AH11" i="3"/>
  <c r="AJ10" i="3"/>
  <c r="AI10" i="3"/>
  <c r="AG10" i="3"/>
  <c r="AF10" i="3"/>
  <c r="AH9" i="3"/>
  <c r="AF9" i="3"/>
  <c r="AB160" i="1"/>
  <c r="AB176" i="1"/>
  <c r="AB177" i="1"/>
  <c r="AB192" i="1"/>
  <c r="AB193" i="1"/>
  <c r="AB194" i="1"/>
  <c r="AB108" i="1"/>
  <c r="AB159" i="1"/>
  <c r="AB142" i="1"/>
  <c r="AB141" i="1"/>
  <c r="AB125" i="1"/>
  <c r="AB124" i="1"/>
  <c r="AF13" i="1"/>
  <c r="AF34" i="1"/>
  <c r="X111" i="1"/>
  <c r="AB21" i="1"/>
  <c r="AB23" i="1"/>
  <c r="AB22" i="1"/>
  <c r="AB91" i="1"/>
  <c r="AB92" i="1"/>
  <c r="AB76" i="1"/>
  <c r="Y77" i="1"/>
  <c r="Y60" i="1"/>
  <c r="AG12" i="1" s="1"/>
  <c r="Y61" i="1"/>
  <c r="AA192" i="1"/>
  <c r="X193" i="1"/>
  <c r="Z193" i="1"/>
  <c r="X194" i="1"/>
  <c r="AA194" i="1"/>
  <c r="Y195" i="1"/>
  <c r="AB195" i="1"/>
  <c r="AB41" i="1"/>
  <c r="Y141" i="1"/>
  <c r="Y90" i="1"/>
  <c r="AG9" i="1" s="1"/>
  <c r="AG30" i="1" s="1"/>
  <c r="AB90" i="1"/>
  <c r="X78" i="1"/>
  <c r="X61" i="1"/>
  <c r="AB39" i="1"/>
  <c r="Z160" i="1"/>
  <c r="Z142" i="1"/>
  <c r="Y126" i="1"/>
  <c r="Y109" i="1"/>
  <c r="Y59" i="1"/>
  <c r="Z91" i="1"/>
  <c r="Y76" i="1"/>
  <c r="Y178" i="1"/>
  <c r="X93" i="1"/>
  <c r="AF12" i="1" s="1"/>
  <c r="X143" i="1"/>
  <c r="X92" i="1"/>
  <c r="Z74" i="1"/>
  <c r="X23" i="1"/>
  <c r="Y176" i="1"/>
  <c r="Y159" i="1"/>
  <c r="X108" i="1"/>
  <c r="X58" i="1"/>
  <c r="AF10" i="1"/>
  <c r="AH10" i="1"/>
  <c r="Y74" i="1"/>
  <c r="AA40" i="1"/>
  <c r="Y24" i="1"/>
  <c r="Y41" i="1"/>
  <c r="AF9" i="1"/>
  <c r="AG50" i="1" s="1"/>
  <c r="AA176" i="1"/>
  <c r="X178" i="1"/>
  <c r="AA178" i="1"/>
  <c r="AB178" i="1"/>
  <c r="Y179" i="1"/>
  <c r="AA180" i="1"/>
  <c r="Z159" i="1"/>
  <c r="AH9" i="1" s="1"/>
  <c r="AH30" i="1" s="1"/>
  <c r="AA161" i="1"/>
  <c r="X162" i="1"/>
  <c r="Y162" i="1"/>
  <c r="AB162" i="1"/>
  <c r="Z163" i="1"/>
  <c r="AJ12" i="1"/>
  <c r="AK87" i="1" s="1"/>
  <c r="AJ13" i="1"/>
  <c r="AI10" i="1"/>
  <c r="AI12" i="1"/>
  <c r="AI13" i="1"/>
  <c r="AJ98" i="1" s="1"/>
  <c r="AI9" i="1"/>
  <c r="AG53" i="1" s="1"/>
  <c r="AH11" i="1"/>
  <c r="AI74" i="1" s="1"/>
  <c r="AH12" i="1"/>
  <c r="AH33" i="1" s="1"/>
  <c r="AH13" i="1"/>
  <c r="AH34" i="1" s="1"/>
  <c r="AG10" i="1"/>
  <c r="AG31" i="1" s="1"/>
  <c r="AG13" i="1"/>
  <c r="AH95" i="1" s="1"/>
  <c r="AF11" i="1"/>
  <c r="AG72" i="1" s="1"/>
  <c r="AJ97" i="3" l="1"/>
  <c r="AJ95" i="3"/>
  <c r="AJ98" i="3"/>
  <c r="AJ94" i="3"/>
  <c r="AI34" i="3"/>
  <c r="AI30" i="3"/>
  <c r="AJ53" i="3"/>
  <c r="AJ54" i="3"/>
  <c r="AJ50" i="3"/>
  <c r="AJ51" i="3"/>
  <c r="AG97" i="3"/>
  <c r="AG61" i="3"/>
  <c r="AG63" i="3"/>
  <c r="AO10" i="3"/>
  <c r="AG62" i="3"/>
  <c r="AG64" i="3"/>
  <c r="AJ9" i="3"/>
  <c r="AJ21" i="3"/>
  <c r="AH25" i="3"/>
  <c r="AH13" i="3"/>
  <c r="AG33" i="3"/>
  <c r="AH87" i="3"/>
  <c r="AH83" i="3"/>
  <c r="AH84" i="3"/>
  <c r="AH86" i="3"/>
  <c r="AG11" i="3"/>
  <c r="AO12" i="3"/>
  <c r="AI25" i="3"/>
  <c r="AK61" i="3"/>
  <c r="AK63" i="3"/>
  <c r="AK65" i="3"/>
  <c r="AJ31" i="3"/>
  <c r="AK64" i="3"/>
  <c r="AK62" i="3"/>
  <c r="AG95" i="3"/>
  <c r="AI63" i="3"/>
  <c r="AI61" i="3"/>
  <c r="AH31" i="3"/>
  <c r="AH50" i="3"/>
  <c r="AG30" i="3"/>
  <c r="AH52" i="3"/>
  <c r="AH51" i="3"/>
  <c r="AH53" i="3"/>
  <c r="AI73" i="3"/>
  <c r="AH12" i="3"/>
  <c r="AK97" i="3"/>
  <c r="AF31" i="3"/>
  <c r="AJ11" i="3"/>
  <c r="AG65" i="3"/>
  <c r="AH85" i="3"/>
  <c r="AG53" i="3"/>
  <c r="AG51" i="3"/>
  <c r="AG54" i="3"/>
  <c r="AG52" i="3"/>
  <c r="AG50" i="3"/>
  <c r="AH65" i="3"/>
  <c r="AH64" i="3"/>
  <c r="AH62" i="3"/>
  <c r="AG31" i="3"/>
  <c r="AF23" i="3"/>
  <c r="AF26" i="3" s="1"/>
  <c r="AF30" i="3"/>
  <c r="AH61" i="3"/>
  <c r="AG96" i="3"/>
  <c r="AI54" i="3"/>
  <c r="AI52" i="3"/>
  <c r="AI50" i="3"/>
  <c r="AI51" i="3"/>
  <c r="AJ64" i="3"/>
  <c r="AJ62" i="3"/>
  <c r="AI31" i="3"/>
  <c r="AJ65" i="3"/>
  <c r="AF11" i="3"/>
  <c r="AF14" i="3"/>
  <c r="AI21" i="3"/>
  <c r="AJ34" i="3"/>
  <c r="AJ83" i="3"/>
  <c r="AJ87" i="3"/>
  <c r="AH22" i="3"/>
  <c r="AG94" i="3"/>
  <c r="AK96" i="3"/>
  <c r="AG98" i="3"/>
  <c r="AI74" i="3"/>
  <c r="AG24" i="3"/>
  <c r="AF34" i="3"/>
  <c r="AI23" i="3"/>
  <c r="AK94" i="3"/>
  <c r="AK98" i="3"/>
  <c r="AO9" i="3"/>
  <c r="AI11" i="3"/>
  <c r="AG86" i="3"/>
  <c r="AG84" i="3"/>
  <c r="AG87" i="3"/>
  <c r="AG85" i="3"/>
  <c r="AG83" i="3"/>
  <c r="AK86" i="3"/>
  <c r="AK84" i="3"/>
  <c r="AK87" i="3"/>
  <c r="AK85" i="3"/>
  <c r="AK83" i="3"/>
  <c r="AH98" i="3"/>
  <c r="AH96" i="3"/>
  <c r="AH94" i="3"/>
  <c r="AG34" i="3"/>
  <c r="AH97" i="3"/>
  <c r="AH95" i="3"/>
  <c r="AO13" i="3"/>
  <c r="AG21" i="3"/>
  <c r="AH30" i="3"/>
  <c r="AF33" i="3"/>
  <c r="AJ61" i="3"/>
  <c r="AH63" i="3"/>
  <c r="AI72" i="3"/>
  <c r="AJ84" i="3"/>
  <c r="AJ11" i="1"/>
  <c r="AI87" i="1" s="1"/>
  <c r="AJ10" i="1"/>
  <c r="AK64" i="1" s="1"/>
  <c r="AG94" i="1"/>
  <c r="AF30" i="1"/>
  <c r="AJ33" i="1"/>
  <c r="AK95" i="1"/>
  <c r="AJ96" i="1"/>
  <c r="AH96" i="1"/>
  <c r="AJ94" i="1"/>
  <c r="AJ85" i="1"/>
  <c r="AK83" i="1"/>
  <c r="AK98" i="1"/>
  <c r="AG34" i="1"/>
  <c r="AK84" i="1"/>
  <c r="AK86" i="1"/>
  <c r="AK94" i="1"/>
  <c r="AJ97" i="1"/>
  <c r="AJ86" i="1"/>
  <c r="AH32" i="1"/>
  <c r="AI33" i="1"/>
  <c r="AJ34" i="1"/>
  <c r="AH61" i="1"/>
  <c r="AH62" i="1"/>
  <c r="AI85" i="1"/>
  <c r="AJ87" i="1"/>
  <c r="AK97" i="1"/>
  <c r="AI34" i="1"/>
  <c r="AJ84" i="1"/>
  <c r="AJ64" i="1"/>
  <c r="AG33" i="1"/>
  <c r="AI31" i="1"/>
  <c r="AJ9" i="1"/>
  <c r="AK52" i="1" s="1"/>
  <c r="AG11" i="1"/>
  <c r="AG32" i="1" s="1"/>
  <c r="AK96" i="1"/>
  <c r="AK85" i="1"/>
  <c r="AI96" i="1"/>
  <c r="AI98" i="1"/>
  <c r="AK73" i="1"/>
  <c r="AF33" i="1"/>
  <c r="AJ53" i="1"/>
  <c r="AJ52" i="1"/>
  <c r="AG97" i="1"/>
  <c r="AI30" i="1"/>
  <c r="AJ54" i="1"/>
  <c r="AI72" i="1"/>
  <c r="AG75" i="1"/>
  <c r="AI83" i="1"/>
  <c r="AI94" i="1"/>
  <c r="AF32" i="1"/>
  <c r="AG52" i="1"/>
  <c r="AI50" i="1"/>
  <c r="AI52" i="1"/>
  <c r="AG74" i="1"/>
  <c r="AG96" i="1"/>
  <c r="AG63" i="1"/>
  <c r="AH94" i="1"/>
  <c r="AF31" i="1"/>
  <c r="AH31" i="1"/>
  <c r="AG95" i="1"/>
  <c r="AG51" i="1"/>
  <c r="AH50" i="1"/>
  <c r="AH51" i="1"/>
  <c r="AG62" i="1"/>
  <c r="AG73" i="1"/>
  <c r="AI63" i="1"/>
  <c r="AI61" i="1"/>
  <c r="AH52" i="1"/>
  <c r="AI65" i="1"/>
  <c r="AJ95" i="1"/>
  <c r="AH85" i="1"/>
  <c r="AH83" i="1"/>
  <c r="AH84" i="1"/>
  <c r="AH53" i="1"/>
  <c r="AJ65" i="1"/>
  <c r="AH97" i="1"/>
  <c r="AH64" i="1"/>
  <c r="AH86" i="1"/>
  <c r="AJ62" i="1"/>
  <c r="AJ63" i="1"/>
  <c r="AG83" i="1"/>
  <c r="AJ83" i="1"/>
  <c r="AG86" i="1"/>
  <c r="AJ61" i="1"/>
  <c r="AG84" i="1"/>
  <c r="AG85" i="1"/>
  <c r="AI11" i="1"/>
  <c r="AI53" i="1" s="1"/>
  <c r="AF14" i="1"/>
  <c r="AH14" i="1"/>
  <c r="AB40" i="1"/>
  <c r="AJ22" i="1" s="1"/>
  <c r="AG25" i="1"/>
  <c r="AF21" i="1"/>
  <c r="AF23" i="1"/>
  <c r="AH25" i="1"/>
  <c r="AI25" i="1"/>
  <c r="AH24" i="1"/>
  <c r="AG24" i="1"/>
  <c r="AJ24" i="1"/>
  <c r="AJ23" i="1"/>
  <c r="AI23" i="1"/>
  <c r="AG23" i="1"/>
  <c r="AI22" i="1"/>
  <c r="AH22" i="1"/>
  <c r="AI21" i="1"/>
  <c r="AJ21" i="1"/>
  <c r="AH21" i="1"/>
  <c r="AG21" i="1"/>
  <c r="AF25" i="1"/>
  <c r="AF24" i="1"/>
  <c r="AF22" i="1"/>
  <c r="Z145" i="1"/>
  <c r="AB144" i="1"/>
  <c r="Y144" i="1"/>
  <c r="X144" i="1"/>
  <c r="AA143" i="1"/>
  <c r="Z128" i="1"/>
  <c r="AB127" i="1"/>
  <c r="Z127" i="1"/>
  <c r="Y127" i="1"/>
  <c r="X127" i="1"/>
  <c r="X126" i="1"/>
  <c r="Y124" i="1"/>
  <c r="AA111" i="1"/>
  <c r="Z111" i="1"/>
  <c r="Y110" i="1"/>
  <c r="AA109" i="1"/>
  <c r="X109" i="1"/>
  <c r="AA107" i="1"/>
  <c r="AA94" i="1"/>
  <c r="Z93" i="1"/>
  <c r="Y93" i="1"/>
  <c r="AA78" i="1"/>
  <c r="Y78" i="1"/>
  <c r="AA76" i="1"/>
  <c r="AA74" i="1"/>
  <c r="AA61" i="1"/>
  <c r="Z61" i="1"/>
  <c r="Z57" i="1"/>
  <c r="X60" i="1"/>
  <c r="Z60" i="1"/>
  <c r="AO22" i="3" l="1"/>
  <c r="AO25" i="3"/>
  <c r="AO21" i="3"/>
  <c r="AO24" i="3"/>
  <c r="AJ72" i="3"/>
  <c r="AJ76" i="3"/>
  <c r="AJ73" i="3"/>
  <c r="AI32" i="3"/>
  <c r="AJ75" i="3"/>
  <c r="AJ74" i="3"/>
  <c r="AR11" i="3"/>
  <c r="AI87" i="3"/>
  <c r="AI85" i="3"/>
  <c r="AI83" i="3"/>
  <c r="AL83" i="3" s="1"/>
  <c r="AI86" i="3"/>
  <c r="AI84" i="3"/>
  <c r="AQ12" i="3"/>
  <c r="AH33" i="3"/>
  <c r="AH14" i="3"/>
  <c r="AJ52" i="3"/>
  <c r="AL52" i="3" s="1"/>
  <c r="AS58" i="3" s="1"/>
  <c r="AL84" i="3"/>
  <c r="AR61" i="3" s="1"/>
  <c r="AJ85" i="3"/>
  <c r="AL98" i="3"/>
  <c r="AU62" i="3" s="1"/>
  <c r="AI26" i="3"/>
  <c r="AR21" i="3"/>
  <c r="AI53" i="3"/>
  <c r="AL54" i="3"/>
  <c r="AU58" i="3" s="1"/>
  <c r="AI64" i="3"/>
  <c r="AL64" i="3" s="1"/>
  <c r="AT59" i="3" s="1"/>
  <c r="AH76" i="3"/>
  <c r="AH73" i="3"/>
  <c r="AG32" i="3"/>
  <c r="AH72" i="3"/>
  <c r="AH74" i="3"/>
  <c r="AP11" i="3"/>
  <c r="AH75" i="3"/>
  <c r="AS21" i="3"/>
  <c r="AJ26" i="3"/>
  <c r="AL63" i="3"/>
  <c r="AS59" i="3" s="1"/>
  <c r="AI62" i="3"/>
  <c r="AJ96" i="3"/>
  <c r="AL86" i="3"/>
  <c r="AT61" i="3" s="1"/>
  <c r="AR23" i="3"/>
  <c r="AK74" i="3"/>
  <c r="AK75" i="3"/>
  <c r="AK73" i="3"/>
  <c r="AK72" i="3"/>
  <c r="AK76" i="3"/>
  <c r="AJ32" i="3"/>
  <c r="AI76" i="3"/>
  <c r="AH26" i="3"/>
  <c r="AG14" i="3"/>
  <c r="AR25" i="3"/>
  <c r="AK53" i="3"/>
  <c r="AK51" i="3"/>
  <c r="AL51" i="3" s="1"/>
  <c r="AR58" i="3" s="1"/>
  <c r="AK54" i="3"/>
  <c r="AK52" i="3"/>
  <c r="AK50" i="3"/>
  <c r="AJ14" i="3"/>
  <c r="AS9" i="3" s="1"/>
  <c r="AJ30" i="3"/>
  <c r="AL61" i="3"/>
  <c r="AI14" i="3"/>
  <c r="AL85" i="3"/>
  <c r="AS61" i="3" s="1"/>
  <c r="AJ63" i="3"/>
  <c r="AG74" i="3"/>
  <c r="AG75" i="3"/>
  <c r="AG72" i="3"/>
  <c r="AL72" i="3" s="1"/>
  <c r="AG76" i="3"/>
  <c r="AF32" i="3"/>
  <c r="AG73" i="3"/>
  <c r="AO11" i="3"/>
  <c r="AL50" i="3"/>
  <c r="AL53" i="3"/>
  <c r="AT58" i="3" s="1"/>
  <c r="AI65" i="3"/>
  <c r="AL65" i="3" s="1"/>
  <c r="AU59" i="3" s="1"/>
  <c r="AI96" i="3"/>
  <c r="AL96" i="3" s="1"/>
  <c r="AS62" i="3" s="1"/>
  <c r="AH34" i="3"/>
  <c r="AI97" i="3"/>
  <c r="AL97" i="3" s="1"/>
  <c r="AT62" i="3" s="1"/>
  <c r="AI95" i="3"/>
  <c r="AL95" i="3" s="1"/>
  <c r="AR62" i="3" s="1"/>
  <c r="AI98" i="3"/>
  <c r="AI94" i="3"/>
  <c r="AL94" i="3" s="1"/>
  <c r="AQ13" i="3"/>
  <c r="AL62" i="3"/>
  <c r="AR59" i="3" s="1"/>
  <c r="AG26" i="3"/>
  <c r="AL87" i="3"/>
  <c r="AU61" i="3" s="1"/>
  <c r="AI75" i="3"/>
  <c r="AO23" i="3"/>
  <c r="AI76" i="1"/>
  <c r="AK72" i="1"/>
  <c r="AH65" i="1"/>
  <c r="AK63" i="1"/>
  <c r="AL63" i="1" s="1"/>
  <c r="AS59" i="1" s="1"/>
  <c r="AH54" i="1"/>
  <c r="AK61" i="1"/>
  <c r="AL61" i="1" s="1"/>
  <c r="AQ59" i="1" s="1"/>
  <c r="AJ31" i="1"/>
  <c r="AK53" i="1"/>
  <c r="AJ32" i="1"/>
  <c r="AK74" i="1"/>
  <c r="AI54" i="1"/>
  <c r="AK76" i="1"/>
  <c r="AK75" i="1"/>
  <c r="AK65" i="1"/>
  <c r="AH98" i="1"/>
  <c r="AK62" i="1"/>
  <c r="AH87" i="1"/>
  <c r="AI64" i="1"/>
  <c r="AL64" i="1" s="1"/>
  <c r="AI75" i="1"/>
  <c r="AI14" i="1"/>
  <c r="AR12" i="1" s="1"/>
  <c r="AJ76" i="1"/>
  <c r="AJ75" i="1"/>
  <c r="AJ74" i="1"/>
  <c r="AI32" i="1"/>
  <c r="AI86" i="1"/>
  <c r="AL86" i="1"/>
  <c r="AT61" i="1" s="1"/>
  <c r="AJ73" i="1"/>
  <c r="AL96" i="1"/>
  <c r="AS62" i="1" s="1"/>
  <c r="AI97" i="1"/>
  <c r="AL97" i="1" s="1"/>
  <c r="AT62" i="1" s="1"/>
  <c r="AL94" i="1"/>
  <c r="AQ62" i="1" s="1"/>
  <c r="AL83" i="1"/>
  <c r="AQ61" i="1" s="1"/>
  <c r="AG76" i="1"/>
  <c r="AJ14" i="1"/>
  <c r="AS9" i="1" s="1"/>
  <c r="AG87" i="1"/>
  <c r="AL53" i="1"/>
  <c r="AT58" i="1" s="1"/>
  <c r="AJ30" i="1"/>
  <c r="AK50" i="1"/>
  <c r="AL50" i="1" s="1"/>
  <c r="AQ58" i="1" s="1"/>
  <c r="AK54" i="1"/>
  <c r="AG54" i="1"/>
  <c r="AG98" i="1"/>
  <c r="AK51" i="1"/>
  <c r="AG65" i="1"/>
  <c r="AH74" i="1"/>
  <c r="AI95" i="1"/>
  <c r="AL95" i="1" s="1"/>
  <c r="AR62" i="1" s="1"/>
  <c r="AI84" i="1"/>
  <c r="AI51" i="1"/>
  <c r="AL62" i="1"/>
  <c r="AR59" i="1" s="1"/>
  <c r="AG14" i="1"/>
  <c r="AP10" i="1" s="1"/>
  <c r="AH76" i="1"/>
  <c r="AL84" i="1"/>
  <c r="AR61" i="1" s="1"/>
  <c r="AI73" i="1"/>
  <c r="AH75" i="1"/>
  <c r="AH72" i="1"/>
  <c r="AL52" i="1"/>
  <c r="AS58" i="1" s="1"/>
  <c r="AQ9" i="1"/>
  <c r="AQ12" i="1"/>
  <c r="AO13" i="1"/>
  <c r="AO12" i="1"/>
  <c r="AL85" i="1"/>
  <c r="AS61" i="1" s="1"/>
  <c r="AQ11" i="1"/>
  <c r="AQ13" i="1"/>
  <c r="AQ10" i="1"/>
  <c r="AO10" i="1"/>
  <c r="AI26" i="1"/>
  <c r="AR24" i="1" s="1"/>
  <c r="AO9" i="1"/>
  <c r="AO11" i="1"/>
  <c r="AH26" i="1"/>
  <c r="AJ26" i="1"/>
  <c r="AS25" i="1" s="1"/>
  <c r="AG26" i="1"/>
  <c r="AF26" i="1"/>
  <c r="AB42" i="1"/>
  <c r="Z42" i="1"/>
  <c r="X41" i="1"/>
  <c r="AA39" i="1"/>
  <c r="Y39" i="1"/>
  <c r="AB24" i="1"/>
  <c r="AA21" i="1"/>
  <c r="Y21" i="1"/>
  <c r="Z24" i="1"/>
  <c r="Y23" i="1"/>
  <c r="AL88" i="3" l="1"/>
  <c r="AQ61" i="3"/>
  <c r="AV61" i="3" s="1"/>
  <c r="AL99" i="3"/>
  <c r="AQ62" i="3"/>
  <c r="AV62" i="3" s="1"/>
  <c r="AP22" i="3"/>
  <c r="AP23" i="3"/>
  <c r="AT23" i="3" s="1"/>
  <c r="AP25" i="3"/>
  <c r="AP24" i="3"/>
  <c r="AQ59" i="3"/>
  <c r="AV59" i="3" s="1"/>
  <c r="AL66" i="3"/>
  <c r="AL74" i="3"/>
  <c r="AS60" i="3" s="1"/>
  <c r="AP21" i="3"/>
  <c r="AL76" i="3"/>
  <c r="AU60" i="3" s="1"/>
  <c r="AR10" i="3"/>
  <c r="AR13" i="3"/>
  <c r="AR9" i="3"/>
  <c r="AR12" i="3"/>
  <c r="AP12" i="3"/>
  <c r="AP9" i="3"/>
  <c r="AP13" i="3"/>
  <c r="AP10" i="3"/>
  <c r="AT10" i="3" s="1"/>
  <c r="AL31" i="3" s="1"/>
  <c r="AS25" i="3"/>
  <c r="AS22" i="3"/>
  <c r="AS24" i="3"/>
  <c r="AS23" i="3"/>
  <c r="AR24" i="3"/>
  <c r="AR22" i="3"/>
  <c r="AQ9" i="3"/>
  <c r="AQ14" i="3" s="1"/>
  <c r="AQ11" i="3"/>
  <c r="AT11" i="3" s="1"/>
  <c r="AL32" i="3" s="1"/>
  <c r="AQ10" i="3"/>
  <c r="AQ60" i="3"/>
  <c r="AS10" i="3"/>
  <c r="AS14" i="3" s="1"/>
  <c r="AS13" i="3"/>
  <c r="AS12" i="3"/>
  <c r="AQ23" i="3"/>
  <c r="AQ24" i="3"/>
  <c r="AT24" i="3" s="1"/>
  <c r="AQ21" i="3"/>
  <c r="AT21" i="3" s="1"/>
  <c r="AL55" i="3"/>
  <c r="AQ58" i="3"/>
  <c r="AV58" i="3" s="1"/>
  <c r="AL73" i="3"/>
  <c r="AR60" i="3" s="1"/>
  <c r="AL75" i="3"/>
  <c r="AT60" i="3" s="1"/>
  <c r="AS11" i="3"/>
  <c r="AO14" i="3"/>
  <c r="AQ25" i="3"/>
  <c r="AT25" i="3" s="1"/>
  <c r="AQ22" i="3"/>
  <c r="AT22" i="3" s="1"/>
  <c r="AL87" i="1"/>
  <c r="AU61" i="1" s="1"/>
  <c r="AV61" i="1" s="1"/>
  <c r="AL72" i="1"/>
  <c r="AQ60" i="1" s="1"/>
  <c r="AL65" i="1"/>
  <c r="AU59" i="1" s="1"/>
  <c r="AL98" i="1"/>
  <c r="AU62" i="1" s="1"/>
  <c r="AV62" i="1" s="1"/>
  <c r="AL54" i="1"/>
  <c r="AU58" i="1" s="1"/>
  <c r="AL74" i="1"/>
  <c r="AS60" i="1" s="1"/>
  <c r="AR13" i="1"/>
  <c r="AL76" i="1"/>
  <c r="AU60" i="1" s="1"/>
  <c r="AL75" i="1"/>
  <c r="AT60" i="1" s="1"/>
  <c r="AR11" i="1"/>
  <c r="AR9" i="1"/>
  <c r="AR10" i="1"/>
  <c r="AS12" i="1"/>
  <c r="AS13" i="1"/>
  <c r="AS10" i="1"/>
  <c r="AS11" i="1"/>
  <c r="AL51" i="1"/>
  <c r="AR58" i="1" s="1"/>
  <c r="AP12" i="1"/>
  <c r="AP11" i="1"/>
  <c r="AL73" i="1"/>
  <c r="AR60" i="1" s="1"/>
  <c r="AP13" i="1"/>
  <c r="AP9" i="1"/>
  <c r="AT59" i="1"/>
  <c r="AQ14" i="1"/>
  <c r="AR22" i="1"/>
  <c r="AR25" i="1"/>
  <c r="AO14" i="1"/>
  <c r="AR23" i="1"/>
  <c r="AR21" i="1"/>
  <c r="AQ21" i="1"/>
  <c r="AQ23" i="1"/>
  <c r="AQ22" i="1"/>
  <c r="AQ24" i="1"/>
  <c r="AQ25" i="1"/>
  <c r="AS23" i="1"/>
  <c r="AS24" i="1"/>
  <c r="AS22" i="1"/>
  <c r="AS21" i="1"/>
  <c r="AP21" i="1"/>
  <c r="AP23" i="1"/>
  <c r="AP22" i="1"/>
  <c r="AP24" i="1"/>
  <c r="AP25" i="1"/>
  <c r="AO23" i="1"/>
  <c r="AO22" i="1"/>
  <c r="AO25" i="1"/>
  <c r="AO21" i="1"/>
  <c r="AO24" i="1"/>
  <c r="AT26" i="3" l="1"/>
  <c r="AV32" i="3"/>
  <c r="AP32" i="3"/>
  <c r="AP31" i="3"/>
  <c r="AP30" i="3"/>
  <c r="AP34" i="3"/>
  <c r="AP33" i="3"/>
  <c r="AV31" i="3"/>
  <c r="AO30" i="3"/>
  <c r="AO33" i="3"/>
  <c r="AO31" i="3"/>
  <c r="AO34" i="3"/>
  <c r="AO32" i="3"/>
  <c r="AL77" i="3"/>
  <c r="AV63" i="3" s="1"/>
  <c r="AT12" i="3"/>
  <c r="AL33" i="3" s="1"/>
  <c r="AT13" i="3"/>
  <c r="AL34" i="3" s="1"/>
  <c r="AR14" i="3"/>
  <c r="AV60" i="3"/>
  <c r="AP14" i="3"/>
  <c r="AT9" i="3"/>
  <c r="AL88" i="1"/>
  <c r="AV59" i="1"/>
  <c r="AL66" i="1"/>
  <c r="AV58" i="1"/>
  <c r="AL99" i="1"/>
  <c r="AT12" i="1"/>
  <c r="AL33" i="1" s="1"/>
  <c r="AQ34" i="1" s="1"/>
  <c r="AV60" i="1"/>
  <c r="AR14" i="1"/>
  <c r="AT13" i="1"/>
  <c r="AL34" i="1" s="1"/>
  <c r="AR31" i="1" s="1"/>
  <c r="AL55" i="1"/>
  <c r="AT11" i="1"/>
  <c r="AL32" i="1" s="1"/>
  <c r="AV32" i="1" s="1"/>
  <c r="AS14" i="1"/>
  <c r="AT10" i="1"/>
  <c r="AL31" i="1" s="1"/>
  <c r="AO30" i="1" s="1"/>
  <c r="AP14" i="1"/>
  <c r="AT9" i="1"/>
  <c r="AL30" i="1" s="1"/>
  <c r="AN33" i="1" s="1"/>
  <c r="AL77" i="1"/>
  <c r="AT21" i="1"/>
  <c r="AT22" i="1"/>
  <c r="AT23" i="1"/>
  <c r="AT25" i="1"/>
  <c r="AT24" i="1"/>
  <c r="AW61" i="3" l="1"/>
  <c r="AW58" i="3"/>
  <c r="AW59" i="3"/>
  <c r="AW62" i="3"/>
  <c r="AL30" i="3"/>
  <c r="AT14" i="3"/>
  <c r="AV33" i="3"/>
  <c r="AQ33" i="3"/>
  <c r="AQ30" i="3"/>
  <c r="AQ31" i="3"/>
  <c r="AQ34" i="3"/>
  <c r="AQ32" i="3"/>
  <c r="AV34" i="3"/>
  <c r="AR33" i="3"/>
  <c r="AR34" i="3"/>
  <c r="AR31" i="3"/>
  <c r="AR30" i="3"/>
  <c r="AR32" i="3"/>
  <c r="AW60" i="3"/>
  <c r="AP34" i="1"/>
  <c r="AQ31" i="1"/>
  <c r="AQ32" i="1"/>
  <c r="AQ33" i="1"/>
  <c r="AQ30" i="1"/>
  <c r="AV33" i="1"/>
  <c r="AO34" i="1"/>
  <c r="AV34" i="1"/>
  <c r="AR33" i="1"/>
  <c r="AP33" i="1"/>
  <c r="AV31" i="1"/>
  <c r="AP31" i="1"/>
  <c r="AP32" i="1"/>
  <c r="AP30" i="1"/>
  <c r="AR30" i="1"/>
  <c r="AR34" i="1"/>
  <c r="AO31" i="1"/>
  <c r="AV63" i="1"/>
  <c r="AW59" i="1" s="1"/>
  <c r="AR32" i="1"/>
  <c r="AO32" i="1"/>
  <c r="AO33" i="1"/>
  <c r="AV30" i="1"/>
  <c r="AN30" i="1"/>
  <c r="AN34" i="1"/>
  <c r="AN32" i="1"/>
  <c r="AN31" i="1"/>
  <c r="AT14" i="1"/>
  <c r="AT26" i="1"/>
  <c r="AR69" i="3" l="1"/>
  <c r="AS69" i="3" s="1"/>
  <c r="AT69" i="3" s="1"/>
  <c r="AV30" i="3"/>
  <c r="AN33" i="3"/>
  <c r="AT33" i="3" s="1"/>
  <c r="AX33" i="3" s="1"/>
  <c r="AN34" i="3"/>
  <c r="AT34" i="3" s="1"/>
  <c r="AX34" i="3" s="1"/>
  <c r="AN30" i="3"/>
  <c r="AT30" i="3" s="1"/>
  <c r="AX30" i="3" s="1"/>
  <c r="AO38" i="3" s="1"/>
  <c r="AO39" i="3" s="1"/>
  <c r="AO40" i="3" s="1"/>
  <c r="AN31" i="3"/>
  <c r="AT31" i="3" s="1"/>
  <c r="AX31" i="3" s="1"/>
  <c r="AN32" i="3"/>
  <c r="AT32" i="3" s="1"/>
  <c r="AX32" i="3" s="1"/>
  <c r="AT33" i="1"/>
  <c r="AX33" i="1" s="1"/>
  <c r="AW61" i="1"/>
  <c r="AW58" i="1"/>
  <c r="AW60" i="1"/>
  <c r="AT31" i="1"/>
  <c r="AX31" i="1" s="1"/>
  <c r="AW62" i="1"/>
  <c r="AT32" i="1"/>
  <c r="AX32" i="1" s="1"/>
  <c r="AT34" i="1"/>
  <c r="AX34" i="1" s="1"/>
  <c r="AT30" i="1"/>
  <c r="AX30" i="1" s="1"/>
  <c r="AR69" i="1" l="1"/>
  <c r="AS69" i="1" s="1"/>
  <c r="AT69" i="1" s="1"/>
  <c r="AO38" i="1"/>
  <c r="AO39" i="1" s="1"/>
  <c r="AO40" i="1" s="1"/>
</calcChain>
</file>

<file path=xl/sharedStrings.xml><?xml version="1.0" encoding="utf-8"?>
<sst xmlns="http://schemas.openxmlformats.org/spreadsheetml/2006/main" count="1511" uniqueCount="191">
  <si>
    <t>Kriteria</t>
  </si>
  <si>
    <t>No</t>
  </si>
  <si>
    <t>Rating</t>
  </si>
  <si>
    <t>Pemilihan prioritas kriteria faktor yang lebih penting</t>
  </si>
  <si>
    <t>Rute</t>
  </si>
  <si>
    <t>Biaya</t>
  </si>
  <si>
    <t>Infrastruktur</t>
  </si>
  <si>
    <t>Regulasi</t>
  </si>
  <si>
    <t>Manfaat</t>
  </si>
  <si>
    <t xml:space="preserve">Biaya </t>
  </si>
  <si>
    <t>Faktor Kriteria sebagai tolak ukur kepentingan</t>
  </si>
  <si>
    <t>=</t>
  </si>
  <si>
    <t>CI</t>
  </si>
  <si>
    <t>C2</t>
  </si>
  <si>
    <t>C3</t>
  </si>
  <si>
    <t>C4</t>
  </si>
  <si>
    <t>C5</t>
  </si>
  <si>
    <t>Kriteria A</t>
  </si>
  <si>
    <t>Kriteria B</t>
  </si>
  <si>
    <t>Responden 1</t>
  </si>
  <si>
    <t>Responden 2</t>
  </si>
  <si>
    <t>Responden 3</t>
  </si>
  <si>
    <t>Responden 4</t>
  </si>
  <si>
    <t>Responden 5</t>
  </si>
  <si>
    <t>Responden 6</t>
  </si>
  <si>
    <t>Responden 7</t>
  </si>
  <si>
    <t>Penjumlahan Kolom Matrik Berdasarkan Kriteria Utama</t>
  </si>
  <si>
    <t>TOTAL</t>
  </si>
  <si>
    <t>Normalisasi</t>
  </si>
  <si>
    <t>Penjumlahan Matrik Berdasarkan Kriteria Utama</t>
  </si>
  <si>
    <t>RESPONDEN CV MOTOR TANI</t>
  </si>
  <si>
    <t>RESPONDEN CV PRIMA LESTARI</t>
  </si>
  <si>
    <t>RESPONDEN AGUNG JAYA MANDIRI</t>
  </si>
  <si>
    <t>RESPONDEN CV MASALILI JAYA</t>
  </si>
  <si>
    <t>RESPONDEN CV ALINDA KARYA</t>
  </si>
  <si>
    <t>RESPONDEN TOKO TELADAN BANGUNAN</t>
  </si>
  <si>
    <t>RESPONDEN UD MEDIKA FARMA</t>
  </si>
  <si>
    <t>RESPONDEN TOKO ADIN JAYA</t>
  </si>
  <si>
    <t>RESPONDEN TOKO JAYA PERKASA</t>
  </si>
  <si>
    <t>RESPONDEN TB.MITRA JAYA</t>
  </si>
  <si>
    <t>RESPONDEN TOKO SENTRAL KASUR</t>
  </si>
  <si>
    <t>Responden 8</t>
  </si>
  <si>
    <t>Responden 9</t>
  </si>
  <si>
    <t>Responden 10</t>
  </si>
  <si>
    <t>Responden 11</t>
  </si>
  <si>
    <t>Rata Rata</t>
  </si>
  <si>
    <t>Eigen Vector</t>
  </si>
  <si>
    <t>Comparison Matrix</t>
  </si>
  <si>
    <t xml:space="preserve">EIGEN VEKTOR </t>
  </si>
  <si>
    <t>BARIS 1</t>
  </si>
  <si>
    <t>BARIS 2</t>
  </si>
  <si>
    <t>KOLOM 1</t>
  </si>
  <si>
    <t>KOLOM 3</t>
  </si>
  <si>
    <t>KOLOM 2</t>
  </si>
  <si>
    <t>KOLOM 4</t>
  </si>
  <si>
    <t>KOLOM 5</t>
  </si>
  <si>
    <t>INDEKS 1</t>
  </si>
  <si>
    <t>INDEKS 2</t>
  </si>
  <si>
    <t>INDEKS 3</t>
  </si>
  <si>
    <t>INDEKS 4</t>
  </si>
  <si>
    <t>INDEKS 5</t>
  </si>
  <si>
    <t>BARIS 3</t>
  </si>
  <si>
    <t>BARIS 4</t>
  </si>
  <si>
    <t>BARIS 5</t>
  </si>
  <si>
    <t>EIGEN VEKTOR NORMALISASI</t>
  </si>
  <si>
    <t>EVN</t>
  </si>
  <si>
    <t>TOTAL KESELURUHAN</t>
  </si>
  <si>
    <t>Rasio konsistensional</t>
  </si>
  <si>
    <t>Emax</t>
  </si>
  <si>
    <t>CR</t>
  </si>
  <si>
    <t>RATA RATA</t>
  </si>
  <si>
    <t>Nilai Bobot Kriteria (wJ)</t>
  </si>
  <si>
    <t>Nilai Bobot Kriteria (WJ)</t>
  </si>
  <si>
    <t xml:space="preserve">λ max </t>
  </si>
  <si>
    <t>Frekuensi Pelayaran</t>
  </si>
  <si>
    <t xml:space="preserve">Kapasitas ruang </t>
  </si>
  <si>
    <t>muat kapal</t>
  </si>
  <si>
    <t>waktu tempuh</t>
  </si>
  <si>
    <t>pelayaran</t>
  </si>
  <si>
    <t>Subsidi Kontainer</t>
  </si>
  <si>
    <t>RANK</t>
  </si>
  <si>
    <t>Beras</t>
  </si>
  <si>
    <t>Gula</t>
  </si>
  <si>
    <t>Hasil Pertanian</t>
  </si>
  <si>
    <t>Hasil Industri</t>
  </si>
  <si>
    <t>Hasil perternakan</t>
  </si>
  <si>
    <t>dan perikanan</t>
  </si>
  <si>
    <t>Barang Kebutuhan Pokok</t>
  </si>
  <si>
    <t>Barang Penting</t>
  </si>
  <si>
    <t xml:space="preserve">Kedelai </t>
  </si>
  <si>
    <t>Cabe</t>
  </si>
  <si>
    <t>Bawang merah</t>
  </si>
  <si>
    <t>Minyak goreng</t>
  </si>
  <si>
    <t>Tepung terigu</t>
  </si>
  <si>
    <t>Daging sapi</t>
  </si>
  <si>
    <t>Daging ayam ras</t>
  </si>
  <si>
    <t>Telur ayam ras</t>
  </si>
  <si>
    <t xml:space="preserve">Ikan segar </t>
  </si>
  <si>
    <t>Benih padi, jagung, dan kedelai</t>
  </si>
  <si>
    <t>Pupuk</t>
  </si>
  <si>
    <t>Gas elpiji 3(tiga) kilogram</t>
  </si>
  <si>
    <t>Triplek</t>
  </si>
  <si>
    <t>Semen</t>
  </si>
  <si>
    <t>Besi baja konstruksi</t>
  </si>
  <si>
    <t>Baja ringan</t>
  </si>
  <si>
    <r>
      <rPr>
        <sz val="11"/>
        <color theme="1"/>
        <rFont val="Calibri"/>
        <family val="2"/>
      </rPr>
      <t>●</t>
    </r>
    <r>
      <rPr>
        <sz val="11"/>
        <color theme="1"/>
        <rFont val="Calibri"/>
        <family val="2"/>
        <charset val="1"/>
        <scheme val="minor"/>
      </rPr>
      <t xml:space="preserve"> Daging sapi</t>
    </r>
  </si>
  <si>
    <t>● Daging ayam ras</t>
  </si>
  <si>
    <t>● Telur ayam ras</t>
  </si>
  <si>
    <t xml:space="preserve">● Ikan segar </t>
  </si>
  <si>
    <t>● Gula</t>
  </si>
  <si>
    <t>● Minyak goreng</t>
  </si>
  <si>
    <t>● Tepung terigu</t>
  </si>
  <si>
    <t>● Beras</t>
  </si>
  <si>
    <t xml:space="preserve">● Kedelai </t>
  </si>
  <si>
    <t>● Cabe</t>
  </si>
  <si>
    <t>● Bawang merah</t>
  </si>
  <si>
    <t>● Benih padi, jagung, dan kedelai</t>
  </si>
  <si>
    <t>● Pupuk</t>
  </si>
  <si>
    <t>● Gas elpiji 3(tiga) kilogram</t>
  </si>
  <si>
    <t>● Triplek</t>
  </si>
  <si>
    <t>● Semen</t>
  </si>
  <si>
    <t>● Besi baja konstruksi</t>
  </si>
  <si>
    <t>● Baja ringan</t>
  </si>
  <si>
    <t>Dari</t>
  </si>
  <si>
    <t>Tujuan</t>
  </si>
  <si>
    <t>Volume</t>
  </si>
  <si>
    <t>D20'</t>
  </si>
  <si>
    <t>Unit</t>
  </si>
  <si>
    <t>Commodity</t>
  </si>
  <si>
    <t>Tiba</t>
  </si>
  <si>
    <t>Berangkat</t>
  </si>
  <si>
    <t>Tgl/Bln/Tahun</t>
  </si>
  <si>
    <t>Jam:menit</t>
  </si>
  <si>
    <t>Jarak tempuh</t>
  </si>
  <si>
    <t xml:space="preserve">dalam Mil Laut </t>
  </si>
  <si>
    <t>Dalam Pelayaran</t>
  </si>
  <si>
    <t>Jam:menit:</t>
  </si>
  <si>
    <t>Rata-rata</t>
  </si>
  <si>
    <t>Kecepatam</t>
  </si>
  <si>
    <t>02J  : 00M</t>
  </si>
  <si>
    <t>Pel Raha - Pel Maligano voy 01</t>
  </si>
  <si>
    <t>Pel Maligano - Pel Raha</t>
  </si>
  <si>
    <t>Keterangan</t>
  </si>
  <si>
    <t>Isi</t>
  </si>
  <si>
    <t>Kosong</t>
  </si>
  <si>
    <t>Bongkar</t>
  </si>
  <si>
    <t>Muatan</t>
  </si>
  <si>
    <t>Tonage Bongkar Muat</t>
  </si>
  <si>
    <t>Teus/Container</t>
  </si>
  <si>
    <t>RAHA</t>
  </si>
  <si>
    <t>JAMPEA</t>
  </si>
  <si>
    <t>NIHIL</t>
  </si>
  <si>
    <t>-</t>
  </si>
  <si>
    <t>SELAYAR</t>
  </si>
  <si>
    <t>40 T</t>
  </si>
  <si>
    <t>80 T</t>
  </si>
  <si>
    <t>Tahun</t>
  </si>
  <si>
    <t>%</t>
  </si>
  <si>
    <t>Beras Premium</t>
  </si>
  <si>
    <t>Bahan Pokok</t>
  </si>
  <si>
    <t>Beras Medium</t>
  </si>
  <si>
    <t>Gula pasir</t>
  </si>
  <si>
    <t>Minyak Goreng Curah</t>
  </si>
  <si>
    <t>Tepung Terigu</t>
  </si>
  <si>
    <t>Daging Sapi Paha Belakang</t>
  </si>
  <si>
    <t>Daging Ayam Ras</t>
  </si>
  <si>
    <t>Cabe merah Besar</t>
  </si>
  <si>
    <t>Cabe Merah Kriting</t>
  </si>
  <si>
    <t>Bawang Merah</t>
  </si>
  <si>
    <t xml:space="preserve">Cabe Rawit Merah </t>
  </si>
  <si>
    <t>Bawang Putih Hanan</t>
  </si>
  <si>
    <t>Sat</t>
  </si>
  <si>
    <t>kg</t>
  </si>
  <si>
    <t>lt</t>
  </si>
  <si>
    <t>Telur Ayam Ras</t>
  </si>
  <si>
    <t>Komoditas</t>
  </si>
  <si>
    <t>Semen Tiga Roda 50 Kg</t>
  </si>
  <si>
    <t>Semen Tonasa 50 Kg</t>
  </si>
  <si>
    <t>Semen Bosowa 50 Kg</t>
  </si>
  <si>
    <t>Besi Beton 6 mm (12/9 m)</t>
  </si>
  <si>
    <t>Besi Beton 8 mm (12/9 m)</t>
  </si>
  <si>
    <t>Besi Beton 10 mm (12/9 m)</t>
  </si>
  <si>
    <t>Besi Beton 12 mm (12/9 m)</t>
  </si>
  <si>
    <t>Paku Ukuran 2 Cm</t>
  </si>
  <si>
    <t>50kg</t>
  </si>
  <si>
    <t>Btg</t>
  </si>
  <si>
    <t>Makassar</t>
  </si>
  <si>
    <t>Raha</t>
  </si>
  <si>
    <t>Disparitas</t>
  </si>
  <si>
    <t>Disparitas 2021</t>
  </si>
  <si>
    <t>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</si>
</sst>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00000000"/>
    <numFmt numFmtId="166" formatCode="0.000"/>
  </numFmts>
  <fonts count="12" x14ac:knownFonts="1"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72"/>
      <color theme="1"/>
      <name val="Calibri"/>
      <family val="2"/>
    </font>
    <font>
      <sz val="72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12" fontId="0" fillId="0" borderId="0" xfId="0" applyNumberFormat="1"/>
    <xf numFmtId="2" fontId="0" fillId="8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2" fontId="3" fillId="9" borderId="1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1" fontId="3" fillId="8" borderId="1" xfId="0" applyNumberFormat="1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2" fontId="0" fillId="8" borderId="1" xfId="0" applyNumberFormat="1" applyFill="1" applyBorder="1"/>
    <xf numFmtId="2" fontId="0" fillId="11" borderId="1" xfId="0" applyNumberFormat="1" applyFill="1" applyBorder="1"/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2" fontId="9" fillId="8" borderId="1" xfId="0" applyNumberFormat="1" applyFont="1" applyFill="1" applyBorder="1" applyAlignment="1">
      <alignment horizontal="center" vertical="center"/>
    </xf>
    <xf numFmtId="2" fontId="2" fillId="8" borderId="1" xfId="0" applyNumberFormat="1" applyFont="1" applyFill="1" applyBorder="1" applyAlignment="1">
      <alignment horizontal="center" vertical="center"/>
    </xf>
    <xf numFmtId="2" fontId="2" fillId="8" borderId="13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2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2" fontId="2" fillId="13" borderId="1" xfId="0" applyNumberFormat="1" applyFont="1" applyFill="1" applyBorder="1" applyAlignment="1">
      <alignment horizontal="center" vertical="center"/>
    </xf>
    <xf numFmtId="2" fontId="9" fillId="13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10" fillId="13" borderId="1" xfId="0" applyNumberFormat="1" applyFont="1" applyFill="1" applyBorder="1" applyAlignment="1">
      <alignment horizontal="center" vertical="center"/>
    </xf>
    <xf numFmtId="0" fontId="0" fillId="13" borderId="2" xfId="0" applyFill="1" applyBorder="1" applyAlignment="1">
      <alignment vertical="center"/>
    </xf>
    <xf numFmtId="0" fontId="0" fillId="13" borderId="3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2" fontId="0" fillId="15" borderId="0" xfId="0" applyNumberFormat="1" applyFill="1" applyAlignment="1">
      <alignment horizontal="center"/>
    </xf>
    <xf numFmtId="0" fontId="5" fillId="0" borderId="0" xfId="0" applyFont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9" borderId="2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2" fillId="16" borderId="3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/>
    <xf numFmtId="0" fontId="0" fillId="0" borderId="4" xfId="0" applyBorder="1"/>
    <xf numFmtId="0" fontId="0" fillId="0" borderId="10" xfId="0" applyBorder="1"/>
    <xf numFmtId="0" fontId="0" fillId="0" borderId="2" xfId="0" applyBorder="1"/>
    <xf numFmtId="0" fontId="0" fillId="8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0" fillId="3" borderId="6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8" xfId="0" applyFill="1" applyBorder="1"/>
    <xf numFmtId="0" fontId="0" fillId="3" borderId="13" xfId="0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8" borderId="12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14" fontId="0" fillId="3" borderId="1" xfId="0" applyNumberFormat="1" applyFill="1" applyBorder="1"/>
    <xf numFmtId="20" fontId="0" fillId="3" borderId="1" xfId="0" applyNumberFormat="1" applyFill="1" applyBorder="1"/>
    <xf numFmtId="2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12" borderId="1" xfId="0" applyFill="1" applyBorder="1"/>
    <xf numFmtId="0" fontId="0" fillId="13" borderId="1" xfId="0" applyFill="1" applyBorder="1" applyAlignment="1">
      <alignment horizontal="center"/>
    </xf>
    <xf numFmtId="0" fontId="0" fillId="17" borderId="1" xfId="0" applyFill="1" applyBorder="1" applyAlignment="1">
      <alignment horizontal="center" vertical="center"/>
    </xf>
    <xf numFmtId="2" fontId="10" fillId="8" borderId="1" xfId="0" applyNumberFormat="1" applyFont="1" applyFill="1" applyBorder="1" applyAlignment="1">
      <alignment horizontal="center" vertical="center"/>
    </xf>
    <xf numFmtId="0" fontId="0" fillId="8" borderId="1" xfId="0" applyFill="1" applyBorder="1"/>
    <xf numFmtId="0" fontId="0" fillId="17" borderId="3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2" fontId="0" fillId="15" borderId="1" xfId="0" applyNumberFormat="1" applyFill="1" applyBorder="1" applyAlignment="1">
      <alignment horizontal="center"/>
    </xf>
    <xf numFmtId="166" fontId="2" fillId="8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3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3" borderId="2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2" borderId="2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12" borderId="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3" fontId="0" fillId="18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9" fontId="0" fillId="20" borderId="1" xfId="0" applyNumberFormat="1" applyFill="1" applyBorder="1" applyAlignment="1">
      <alignment horizontal="center"/>
    </xf>
    <xf numFmtId="9" fontId="0" fillId="2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3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/>
              <a:t>GRAFIK</a:t>
            </a:r>
            <a:r>
              <a:rPr lang="id-ID" sz="1200" baseline="0"/>
              <a:t> PERSENTASE DISPARITAS HARGA BAHAN POKOK</a:t>
            </a:r>
            <a:endParaRPr lang="id-ID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disparitas!$D$4</c:f>
              <c:strCache>
                <c:ptCount val="1"/>
                <c:pt idx="0">
                  <c:v>Makassar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disparitas!$B$5:$C$17</c:f>
              <c:multiLvlStrCache>
                <c:ptCount val="13"/>
                <c:lvl>
                  <c:pt idx="0">
                    <c:v>kg</c:v>
                  </c:pt>
                  <c:pt idx="1">
                    <c:v>kg</c:v>
                  </c:pt>
                  <c:pt idx="2">
                    <c:v>kg</c:v>
                  </c:pt>
                  <c:pt idx="3">
                    <c:v>lt</c:v>
                  </c:pt>
                  <c:pt idx="4">
                    <c:v>kg</c:v>
                  </c:pt>
                  <c:pt idx="5">
                    <c:v>kg</c:v>
                  </c:pt>
                  <c:pt idx="6">
                    <c:v>kg</c:v>
                  </c:pt>
                  <c:pt idx="7">
                    <c:v>kg</c:v>
                  </c:pt>
                  <c:pt idx="8">
                    <c:v>kg</c:v>
                  </c:pt>
                  <c:pt idx="9">
                    <c:v>kg</c:v>
                  </c:pt>
                  <c:pt idx="10">
                    <c:v>kg</c:v>
                  </c:pt>
                  <c:pt idx="11">
                    <c:v>kg</c:v>
                  </c:pt>
                  <c:pt idx="12">
                    <c:v>kg</c:v>
                  </c:pt>
                </c:lvl>
                <c:lvl>
                  <c:pt idx="0">
                    <c:v>Beras Premium</c:v>
                  </c:pt>
                  <c:pt idx="1">
                    <c:v>Beras Medium</c:v>
                  </c:pt>
                  <c:pt idx="2">
                    <c:v>Gula pasir</c:v>
                  </c:pt>
                  <c:pt idx="3">
                    <c:v>Minyak Goreng Curah</c:v>
                  </c:pt>
                  <c:pt idx="4">
                    <c:v>Tepung Terigu</c:v>
                  </c:pt>
                  <c:pt idx="5">
                    <c:v>Daging Sapi Paha Belakang</c:v>
                  </c:pt>
                  <c:pt idx="6">
                    <c:v>Daging Ayam Ras</c:v>
                  </c:pt>
                  <c:pt idx="7">
                    <c:v>Telur Ayam Ras</c:v>
                  </c:pt>
                  <c:pt idx="8">
                    <c:v>Cabe merah Besar</c:v>
                  </c:pt>
                  <c:pt idx="9">
                    <c:v>Cabe Merah Kriting</c:v>
                  </c:pt>
                  <c:pt idx="10">
                    <c:v>Cabe Rawit Merah </c:v>
                  </c:pt>
                  <c:pt idx="11">
                    <c:v>Bawang Merah</c:v>
                  </c:pt>
                  <c:pt idx="12">
                    <c:v>Bawang Putih Hanan</c:v>
                  </c:pt>
                </c:lvl>
              </c:multiLvlStrCache>
            </c:multiLvlStrRef>
          </c:cat>
          <c:val>
            <c:numRef>
              <c:f>disparitas!$D$5:$D$17</c:f>
              <c:numCache>
                <c:formatCode>#,##0</c:formatCode>
                <c:ptCount val="13"/>
                <c:pt idx="0">
                  <c:v>11300</c:v>
                </c:pt>
                <c:pt idx="1">
                  <c:v>10000</c:v>
                </c:pt>
                <c:pt idx="2">
                  <c:v>13000</c:v>
                </c:pt>
                <c:pt idx="3">
                  <c:v>12000</c:v>
                </c:pt>
                <c:pt idx="4">
                  <c:v>9300</c:v>
                </c:pt>
                <c:pt idx="5">
                  <c:v>100000</c:v>
                </c:pt>
                <c:pt idx="6">
                  <c:v>27300</c:v>
                </c:pt>
                <c:pt idx="7">
                  <c:v>24300</c:v>
                </c:pt>
                <c:pt idx="8">
                  <c:v>23300</c:v>
                </c:pt>
                <c:pt idx="9">
                  <c:v>26700</c:v>
                </c:pt>
                <c:pt idx="10">
                  <c:v>51700</c:v>
                </c:pt>
                <c:pt idx="11">
                  <c:v>26000</c:v>
                </c:pt>
                <c:pt idx="12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E-4E55-970C-4CE9E7014F76}"/>
            </c:ext>
          </c:extLst>
        </c:ser>
        <c:ser>
          <c:idx val="1"/>
          <c:order val="1"/>
          <c:tx>
            <c:strRef>
              <c:f>disparitas!$E$4</c:f>
              <c:strCache>
                <c:ptCount val="1"/>
                <c:pt idx="0">
                  <c:v>Raha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disparitas!$B$5:$C$17</c:f>
              <c:multiLvlStrCache>
                <c:ptCount val="13"/>
                <c:lvl>
                  <c:pt idx="0">
                    <c:v>kg</c:v>
                  </c:pt>
                  <c:pt idx="1">
                    <c:v>kg</c:v>
                  </c:pt>
                  <c:pt idx="2">
                    <c:v>kg</c:v>
                  </c:pt>
                  <c:pt idx="3">
                    <c:v>lt</c:v>
                  </c:pt>
                  <c:pt idx="4">
                    <c:v>kg</c:v>
                  </c:pt>
                  <c:pt idx="5">
                    <c:v>kg</c:v>
                  </c:pt>
                  <c:pt idx="6">
                    <c:v>kg</c:v>
                  </c:pt>
                  <c:pt idx="7">
                    <c:v>kg</c:v>
                  </c:pt>
                  <c:pt idx="8">
                    <c:v>kg</c:v>
                  </c:pt>
                  <c:pt idx="9">
                    <c:v>kg</c:v>
                  </c:pt>
                  <c:pt idx="10">
                    <c:v>kg</c:v>
                  </c:pt>
                  <c:pt idx="11">
                    <c:v>kg</c:v>
                  </c:pt>
                  <c:pt idx="12">
                    <c:v>kg</c:v>
                  </c:pt>
                </c:lvl>
                <c:lvl>
                  <c:pt idx="0">
                    <c:v>Beras Premium</c:v>
                  </c:pt>
                  <c:pt idx="1">
                    <c:v>Beras Medium</c:v>
                  </c:pt>
                  <c:pt idx="2">
                    <c:v>Gula pasir</c:v>
                  </c:pt>
                  <c:pt idx="3">
                    <c:v>Minyak Goreng Curah</c:v>
                  </c:pt>
                  <c:pt idx="4">
                    <c:v>Tepung Terigu</c:v>
                  </c:pt>
                  <c:pt idx="5">
                    <c:v>Daging Sapi Paha Belakang</c:v>
                  </c:pt>
                  <c:pt idx="6">
                    <c:v>Daging Ayam Ras</c:v>
                  </c:pt>
                  <c:pt idx="7">
                    <c:v>Telur Ayam Ras</c:v>
                  </c:pt>
                  <c:pt idx="8">
                    <c:v>Cabe merah Besar</c:v>
                  </c:pt>
                  <c:pt idx="9">
                    <c:v>Cabe Merah Kriting</c:v>
                  </c:pt>
                  <c:pt idx="10">
                    <c:v>Cabe Rawit Merah </c:v>
                  </c:pt>
                  <c:pt idx="11">
                    <c:v>Bawang Merah</c:v>
                  </c:pt>
                  <c:pt idx="12">
                    <c:v>Bawang Putih Hanan</c:v>
                  </c:pt>
                </c:lvl>
              </c:multiLvlStrCache>
            </c:multiLvlStrRef>
          </c:cat>
          <c:val>
            <c:numRef>
              <c:f>disparitas!$E$5:$E$17</c:f>
              <c:numCache>
                <c:formatCode>#,##0</c:formatCode>
                <c:ptCount val="13"/>
                <c:pt idx="0">
                  <c:v>10100</c:v>
                </c:pt>
                <c:pt idx="1">
                  <c:v>10300</c:v>
                </c:pt>
                <c:pt idx="2">
                  <c:v>13800</c:v>
                </c:pt>
                <c:pt idx="3">
                  <c:v>10000</c:v>
                </c:pt>
                <c:pt idx="4">
                  <c:v>12000</c:v>
                </c:pt>
                <c:pt idx="5">
                  <c:v>125000</c:v>
                </c:pt>
                <c:pt idx="6">
                  <c:v>28700</c:v>
                </c:pt>
                <c:pt idx="7">
                  <c:v>25300</c:v>
                </c:pt>
                <c:pt idx="8">
                  <c:v>31700</c:v>
                </c:pt>
                <c:pt idx="9">
                  <c:v>31700</c:v>
                </c:pt>
                <c:pt idx="10">
                  <c:v>46700</c:v>
                </c:pt>
                <c:pt idx="11">
                  <c:v>35000</c:v>
                </c:pt>
                <c:pt idx="12">
                  <c:v>32700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E-4E55-970C-4CE9E7014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054112"/>
        <c:axId val="255056192"/>
      </c:barChart>
      <c:barChart>
        <c:barDir val="col"/>
        <c:grouping val="clustered"/>
        <c:varyColors val="0"/>
        <c:ser>
          <c:idx val="2"/>
          <c:order val="2"/>
          <c:tx>
            <c:strRef>
              <c:f>disparitas!$F$3</c:f>
              <c:strCache>
                <c:ptCount val="1"/>
                <c:pt idx="0">
                  <c:v>Disparitas</c:v>
                </c:pt>
              </c:strCache>
            </c:strRef>
          </c:tx>
          <c:spPr>
            <a:solidFill>
              <a:srgbClr val="FFC000">
                <a:alpha val="82000"/>
              </a:srgb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disparitas!$B$5:$C$17</c:f>
              <c:multiLvlStrCache>
                <c:ptCount val="13"/>
                <c:lvl>
                  <c:pt idx="0">
                    <c:v>kg</c:v>
                  </c:pt>
                  <c:pt idx="1">
                    <c:v>kg</c:v>
                  </c:pt>
                  <c:pt idx="2">
                    <c:v>kg</c:v>
                  </c:pt>
                  <c:pt idx="3">
                    <c:v>lt</c:v>
                  </c:pt>
                  <c:pt idx="4">
                    <c:v>kg</c:v>
                  </c:pt>
                  <c:pt idx="5">
                    <c:v>kg</c:v>
                  </c:pt>
                  <c:pt idx="6">
                    <c:v>kg</c:v>
                  </c:pt>
                  <c:pt idx="7">
                    <c:v>kg</c:v>
                  </c:pt>
                  <c:pt idx="8">
                    <c:v>kg</c:v>
                  </c:pt>
                  <c:pt idx="9">
                    <c:v>kg</c:v>
                  </c:pt>
                  <c:pt idx="10">
                    <c:v>kg</c:v>
                  </c:pt>
                  <c:pt idx="11">
                    <c:v>kg</c:v>
                  </c:pt>
                  <c:pt idx="12">
                    <c:v>kg</c:v>
                  </c:pt>
                </c:lvl>
                <c:lvl>
                  <c:pt idx="0">
                    <c:v>Beras Premium</c:v>
                  </c:pt>
                  <c:pt idx="1">
                    <c:v>Beras Medium</c:v>
                  </c:pt>
                  <c:pt idx="2">
                    <c:v>Gula pasir</c:v>
                  </c:pt>
                  <c:pt idx="3">
                    <c:v>Minyak Goreng Curah</c:v>
                  </c:pt>
                  <c:pt idx="4">
                    <c:v>Tepung Terigu</c:v>
                  </c:pt>
                  <c:pt idx="5">
                    <c:v>Daging Sapi Paha Belakang</c:v>
                  </c:pt>
                  <c:pt idx="6">
                    <c:v>Daging Ayam Ras</c:v>
                  </c:pt>
                  <c:pt idx="7">
                    <c:v>Telur Ayam Ras</c:v>
                  </c:pt>
                  <c:pt idx="8">
                    <c:v>Cabe merah Besar</c:v>
                  </c:pt>
                  <c:pt idx="9">
                    <c:v>Cabe Merah Kriting</c:v>
                  </c:pt>
                  <c:pt idx="10">
                    <c:v>Cabe Rawit Merah </c:v>
                  </c:pt>
                  <c:pt idx="11">
                    <c:v>Bawang Merah</c:v>
                  </c:pt>
                  <c:pt idx="12">
                    <c:v>Bawang Putih Hanan</c:v>
                  </c:pt>
                </c:lvl>
              </c:multiLvlStrCache>
            </c:multiLvlStrRef>
          </c:cat>
          <c:val>
            <c:numRef>
              <c:f>disparitas!$F$5:$F$17</c:f>
              <c:numCache>
                <c:formatCode>0%</c:formatCode>
                <c:ptCount val="13"/>
                <c:pt idx="0">
                  <c:v>-0.10619469026548672</c:v>
                </c:pt>
                <c:pt idx="1">
                  <c:v>0.03</c:v>
                </c:pt>
                <c:pt idx="2">
                  <c:v>6.1538461538461542E-2</c:v>
                </c:pt>
                <c:pt idx="3">
                  <c:v>-0.16666666666666666</c:v>
                </c:pt>
                <c:pt idx="4">
                  <c:v>0.29032258064516131</c:v>
                </c:pt>
                <c:pt idx="5">
                  <c:v>0.25</c:v>
                </c:pt>
                <c:pt idx="6">
                  <c:v>5.128205128205128E-2</c:v>
                </c:pt>
                <c:pt idx="7">
                  <c:v>4.1152263374485597E-2</c:v>
                </c:pt>
                <c:pt idx="8">
                  <c:v>0.36051502145922748</c:v>
                </c:pt>
                <c:pt idx="9">
                  <c:v>0.18726591760299627</c:v>
                </c:pt>
                <c:pt idx="10">
                  <c:v>-9.6711798839458407E-2</c:v>
                </c:pt>
                <c:pt idx="11">
                  <c:v>0.34615384615384615</c:v>
                </c:pt>
                <c:pt idx="12">
                  <c:v>0.308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E-4E55-970C-4CE9E7014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42944"/>
        <c:axId val="253941696"/>
      </c:barChart>
      <c:catAx>
        <c:axId val="25505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5056192"/>
        <c:crosses val="autoZero"/>
        <c:auto val="1"/>
        <c:lblAlgn val="ctr"/>
        <c:lblOffset val="100"/>
        <c:noMultiLvlLbl val="0"/>
      </c:catAx>
      <c:valAx>
        <c:axId val="255056192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5054112"/>
        <c:crosses val="autoZero"/>
        <c:crossBetween val="between"/>
      </c:valAx>
      <c:valAx>
        <c:axId val="25394169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3942944"/>
        <c:crosses val="max"/>
        <c:crossBetween val="between"/>
      </c:valAx>
      <c:catAx>
        <c:axId val="253942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3941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/>
              <a:t>GRAFIK PERSENTASE DISPARITAS</a:t>
            </a:r>
            <a:r>
              <a:rPr lang="id-ID" sz="1200" baseline="0"/>
              <a:t> HARGA BARANG PENTING</a:t>
            </a:r>
            <a:endParaRPr lang="id-ID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disparitas!$D$24</c:f>
              <c:strCache>
                <c:ptCount val="1"/>
                <c:pt idx="0">
                  <c:v>Makassar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disparitas!$B$25:$C$32</c:f>
              <c:multiLvlStrCache>
                <c:ptCount val="8"/>
                <c:lvl>
                  <c:pt idx="0">
                    <c:v>50kg</c:v>
                  </c:pt>
                  <c:pt idx="1">
                    <c:v>50kg</c:v>
                  </c:pt>
                  <c:pt idx="2">
                    <c:v>50kg</c:v>
                  </c:pt>
                  <c:pt idx="3">
                    <c:v>Btg</c:v>
                  </c:pt>
                  <c:pt idx="4">
                    <c:v>Btg</c:v>
                  </c:pt>
                  <c:pt idx="5">
                    <c:v>Btg</c:v>
                  </c:pt>
                  <c:pt idx="6">
                    <c:v>Btg</c:v>
                  </c:pt>
                  <c:pt idx="7">
                    <c:v>kg</c:v>
                  </c:pt>
                </c:lvl>
                <c:lvl>
                  <c:pt idx="0">
                    <c:v>Semen Tiga Roda 50 Kg</c:v>
                  </c:pt>
                  <c:pt idx="1">
                    <c:v>Semen Tonasa 50 Kg</c:v>
                  </c:pt>
                  <c:pt idx="2">
                    <c:v>Semen Bosowa 50 Kg</c:v>
                  </c:pt>
                  <c:pt idx="3">
                    <c:v>Besi Beton 6 mm (12/9 m)</c:v>
                  </c:pt>
                  <c:pt idx="4">
                    <c:v>Besi Beton 8 mm (12/9 m)</c:v>
                  </c:pt>
                  <c:pt idx="5">
                    <c:v>Besi Beton 10 mm (12/9 m)</c:v>
                  </c:pt>
                  <c:pt idx="6">
                    <c:v>Besi Beton 12 mm (12/9 m)</c:v>
                  </c:pt>
                  <c:pt idx="7">
                    <c:v>Paku Ukuran 2 Cm</c:v>
                  </c:pt>
                </c:lvl>
              </c:multiLvlStrCache>
            </c:multiLvlStrRef>
          </c:cat>
          <c:val>
            <c:numRef>
              <c:f>disparitas!$D$25:$D$32</c:f>
              <c:numCache>
                <c:formatCode>#,##0</c:formatCode>
                <c:ptCount val="8"/>
                <c:pt idx="0">
                  <c:v>60000</c:v>
                </c:pt>
                <c:pt idx="1">
                  <c:v>63300</c:v>
                </c:pt>
                <c:pt idx="2">
                  <c:v>62000</c:v>
                </c:pt>
                <c:pt idx="3">
                  <c:v>30500</c:v>
                </c:pt>
                <c:pt idx="4">
                  <c:v>48900</c:v>
                </c:pt>
                <c:pt idx="5">
                  <c:v>70300</c:v>
                </c:pt>
                <c:pt idx="6">
                  <c:v>107800</c:v>
                </c:pt>
                <c:pt idx="7">
                  <c:v>20900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3B-45E4-B390-6ED0B5B2204C}"/>
            </c:ext>
          </c:extLst>
        </c:ser>
        <c:ser>
          <c:idx val="1"/>
          <c:order val="1"/>
          <c:tx>
            <c:strRef>
              <c:f>disparitas!$E$24</c:f>
              <c:strCache>
                <c:ptCount val="1"/>
                <c:pt idx="0">
                  <c:v>Raha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disparitas!$B$25:$C$32</c:f>
              <c:multiLvlStrCache>
                <c:ptCount val="8"/>
                <c:lvl>
                  <c:pt idx="0">
                    <c:v>50kg</c:v>
                  </c:pt>
                  <c:pt idx="1">
                    <c:v>50kg</c:v>
                  </c:pt>
                  <c:pt idx="2">
                    <c:v>50kg</c:v>
                  </c:pt>
                  <c:pt idx="3">
                    <c:v>Btg</c:v>
                  </c:pt>
                  <c:pt idx="4">
                    <c:v>Btg</c:v>
                  </c:pt>
                  <c:pt idx="5">
                    <c:v>Btg</c:v>
                  </c:pt>
                  <c:pt idx="6">
                    <c:v>Btg</c:v>
                  </c:pt>
                  <c:pt idx="7">
                    <c:v>kg</c:v>
                  </c:pt>
                </c:lvl>
                <c:lvl>
                  <c:pt idx="0">
                    <c:v>Semen Tiga Roda 50 Kg</c:v>
                  </c:pt>
                  <c:pt idx="1">
                    <c:v>Semen Tonasa 50 Kg</c:v>
                  </c:pt>
                  <c:pt idx="2">
                    <c:v>Semen Bosowa 50 Kg</c:v>
                  </c:pt>
                  <c:pt idx="3">
                    <c:v>Besi Beton 6 mm (12/9 m)</c:v>
                  </c:pt>
                  <c:pt idx="4">
                    <c:v>Besi Beton 8 mm (12/9 m)</c:v>
                  </c:pt>
                  <c:pt idx="5">
                    <c:v>Besi Beton 10 mm (12/9 m)</c:v>
                  </c:pt>
                  <c:pt idx="6">
                    <c:v>Besi Beton 12 mm (12/9 m)</c:v>
                  </c:pt>
                  <c:pt idx="7">
                    <c:v>Paku Ukuran 2 Cm</c:v>
                  </c:pt>
                </c:lvl>
              </c:multiLvlStrCache>
            </c:multiLvlStrRef>
          </c:cat>
          <c:val>
            <c:numRef>
              <c:f>disparitas!$E$25:$E$32</c:f>
              <c:numCache>
                <c:formatCode>#,##0</c:formatCode>
                <c:ptCount val="8"/>
                <c:pt idx="0">
                  <c:v>69000</c:v>
                </c:pt>
                <c:pt idx="1">
                  <c:v>70000</c:v>
                </c:pt>
                <c:pt idx="2">
                  <c:v>70000</c:v>
                </c:pt>
                <c:pt idx="3">
                  <c:v>32500</c:v>
                </c:pt>
                <c:pt idx="4">
                  <c:v>52500</c:v>
                </c:pt>
                <c:pt idx="5">
                  <c:v>77500</c:v>
                </c:pt>
                <c:pt idx="6">
                  <c:v>116000</c:v>
                </c:pt>
                <c:pt idx="7">
                  <c:v>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3B-45E4-B390-6ED0B5B2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42112"/>
        <c:axId val="253942528"/>
      </c:barChart>
      <c:barChart>
        <c:barDir val="col"/>
        <c:grouping val="clustered"/>
        <c:varyColors val="0"/>
        <c:ser>
          <c:idx val="2"/>
          <c:order val="2"/>
          <c:tx>
            <c:strRef>
              <c:f>disparitas!$F$23</c:f>
              <c:strCache>
                <c:ptCount val="1"/>
                <c:pt idx="0">
                  <c:v>Disparitas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disparitas!$B$25:$C$32</c:f>
              <c:multiLvlStrCache>
                <c:ptCount val="8"/>
                <c:lvl>
                  <c:pt idx="0">
                    <c:v>50kg</c:v>
                  </c:pt>
                  <c:pt idx="1">
                    <c:v>50kg</c:v>
                  </c:pt>
                  <c:pt idx="2">
                    <c:v>50kg</c:v>
                  </c:pt>
                  <c:pt idx="3">
                    <c:v>Btg</c:v>
                  </c:pt>
                  <c:pt idx="4">
                    <c:v>Btg</c:v>
                  </c:pt>
                  <c:pt idx="5">
                    <c:v>Btg</c:v>
                  </c:pt>
                  <c:pt idx="6">
                    <c:v>Btg</c:v>
                  </c:pt>
                  <c:pt idx="7">
                    <c:v>kg</c:v>
                  </c:pt>
                </c:lvl>
                <c:lvl>
                  <c:pt idx="0">
                    <c:v>Semen Tiga Roda 50 Kg</c:v>
                  </c:pt>
                  <c:pt idx="1">
                    <c:v>Semen Tonasa 50 Kg</c:v>
                  </c:pt>
                  <c:pt idx="2">
                    <c:v>Semen Bosowa 50 Kg</c:v>
                  </c:pt>
                  <c:pt idx="3">
                    <c:v>Besi Beton 6 mm (12/9 m)</c:v>
                  </c:pt>
                  <c:pt idx="4">
                    <c:v>Besi Beton 8 mm (12/9 m)</c:v>
                  </c:pt>
                  <c:pt idx="5">
                    <c:v>Besi Beton 10 mm (12/9 m)</c:v>
                  </c:pt>
                  <c:pt idx="6">
                    <c:v>Besi Beton 12 mm (12/9 m)</c:v>
                  </c:pt>
                  <c:pt idx="7">
                    <c:v>Paku Ukuran 2 Cm</c:v>
                  </c:pt>
                </c:lvl>
              </c:multiLvlStrCache>
            </c:multiLvlStrRef>
          </c:cat>
          <c:val>
            <c:numRef>
              <c:f>disparitas!$F$25:$F$32</c:f>
              <c:numCache>
                <c:formatCode>0%</c:formatCode>
                <c:ptCount val="8"/>
                <c:pt idx="0">
                  <c:v>0.15</c:v>
                </c:pt>
                <c:pt idx="1">
                  <c:v>0.10584518167456557</c:v>
                </c:pt>
                <c:pt idx="2">
                  <c:v>0.12903225806451613</c:v>
                </c:pt>
                <c:pt idx="3">
                  <c:v>6.5573770491803282E-2</c:v>
                </c:pt>
                <c:pt idx="4">
                  <c:v>7.3619631901840496E-2</c:v>
                </c:pt>
                <c:pt idx="5">
                  <c:v>0.10241820768136557</c:v>
                </c:pt>
                <c:pt idx="6">
                  <c:v>7.6066790352504632E-2</c:v>
                </c:pt>
                <c:pt idx="7">
                  <c:v>0.67464114832535882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3B-45E4-B390-6ED0B5B2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41280"/>
        <c:axId val="257984336"/>
      </c:barChart>
      <c:catAx>
        <c:axId val="25394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3942528"/>
        <c:crosses val="autoZero"/>
        <c:auto val="1"/>
        <c:lblAlgn val="ctr"/>
        <c:lblOffset val="100"/>
        <c:noMultiLvlLbl val="0"/>
      </c:catAx>
      <c:valAx>
        <c:axId val="253942528"/>
        <c:scaling>
          <c:orientation val="minMax"/>
          <c:max val="1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3942112"/>
        <c:crosses val="autoZero"/>
        <c:crossBetween val="between"/>
      </c:valAx>
      <c:valAx>
        <c:axId val="25798433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3941280"/>
        <c:crosses val="max"/>
        <c:crossBetween val="between"/>
      </c:valAx>
      <c:catAx>
        <c:axId val="25394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7984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/>
              <a:t>GRAFIK</a:t>
            </a:r>
            <a:r>
              <a:rPr lang="id-ID" sz="1200" baseline="0"/>
              <a:t> PERSENTASE DISPARITAS HARGA BAHAN POKOK</a:t>
            </a:r>
            <a:endParaRPr lang="id-ID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Sheet2!$D$4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Sheet2!$B$5:$C$17</c:f>
              <c:multiLvlStrCache>
                <c:ptCount val="13"/>
                <c:lvl>
                  <c:pt idx="0">
                    <c:v>kg</c:v>
                  </c:pt>
                  <c:pt idx="1">
                    <c:v>kg</c:v>
                  </c:pt>
                  <c:pt idx="2">
                    <c:v>kg</c:v>
                  </c:pt>
                  <c:pt idx="3">
                    <c:v>lt</c:v>
                  </c:pt>
                  <c:pt idx="4">
                    <c:v>kg</c:v>
                  </c:pt>
                  <c:pt idx="5">
                    <c:v>kg</c:v>
                  </c:pt>
                  <c:pt idx="6">
                    <c:v>kg</c:v>
                  </c:pt>
                  <c:pt idx="7">
                    <c:v>kg</c:v>
                  </c:pt>
                  <c:pt idx="8">
                    <c:v>kg</c:v>
                  </c:pt>
                  <c:pt idx="9">
                    <c:v>kg</c:v>
                  </c:pt>
                  <c:pt idx="10">
                    <c:v>kg</c:v>
                  </c:pt>
                  <c:pt idx="11">
                    <c:v>kg</c:v>
                  </c:pt>
                  <c:pt idx="12">
                    <c:v>kg</c:v>
                  </c:pt>
                </c:lvl>
                <c:lvl>
                  <c:pt idx="0">
                    <c:v>Beras Premium</c:v>
                  </c:pt>
                  <c:pt idx="1">
                    <c:v>Beras Medium</c:v>
                  </c:pt>
                  <c:pt idx="2">
                    <c:v>Gula pasir</c:v>
                  </c:pt>
                  <c:pt idx="3">
                    <c:v>Minyak Goreng Curah</c:v>
                  </c:pt>
                  <c:pt idx="4">
                    <c:v>Tepung Terigu</c:v>
                  </c:pt>
                  <c:pt idx="5">
                    <c:v>Daging Sapi Paha Belakang</c:v>
                  </c:pt>
                  <c:pt idx="6">
                    <c:v>Daging Ayam Ras</c:v>
                  </c:pt>
                  <c:pt idx="7">
                    <c:v>Telur Ayam Ras</c:v>
                  </c:pt>
                  <c:pt idx="8">
                    <c:v>Cabe merah Besar</c:v>
                  </c:pt>
                  <c:pt idx="9">
                    <c:v>Cabe Merah Kriting</c:v>
                  </c:pt>
                  <c:pt idx="10">
                    <c:v>Cabe Rawit Merah </c:v>
                  </c:pt>
                  <c:pt idx="11">
                    <c:v>Bawang Merah</c:v>
                  </c:pt>
                  <c:pt idx="12">
                    <c:v>Bawang Putih Hanan</c:v>
                  </c:pt>
                </c:lvl>
              </c:multiLvlStrCache>
            </c:multiLvlStrRef>
          </c:cat>
          <c:val>
            <c:numRef>
              <c:f>Sheet2!$D$5:$D$17</c:f>
              <c:numCache>
                <c:formatCode>#,##0</c:formatCode>
                <c:ptCount val="13"/>
                <c:pt idx="0">
                  <c:v>12200</c:v>
                </c:pt>
                <c:pt idx="1">
                  <c:v>10500</c:v>
                </c:pt>
                <c:pt idx="2">
                  <c:v>12300</c:v>
                </c:pt>
                <c:pt idx="3">
                  <c:v>10800</c:v>
                </c:pt>
                <c:pt idx="4">
                  <c:v>9400</c:v>
                </c:pt>
                <c:pt idx="5">
                  <c:v>118600</c:v>
                </c:pt>
                <c:pt idx="6">
                  <c:v>35100</c:v>
                </c:pt>
                <c:pt idx="7">
                  <c:v>25200</c:v>
                </c:pt>
                <c:pt idx="8">
                  <c:v>33500</c:v>
                </c:pt>
                <c:pt idx="9">
                  <c:v>32700</c:v>
                </c:pt>
                <c:pt idx="10">
                  <c:v>45100</c:v>
                </c:pt>
                <c:pt idx="11">
                  <c:v>39600</c:v>
                </c:pt>
                <c:pt idx="12">
                  <c:v>46500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5E-4D40-BB53-4830DE62F329}"/>
            </c:ext>
          </c:extLst>
        </c:ser>
        <c:ser>
          <c:idx val="1"/>
          <c:order val="1"/>
          <c:tx>
            <c:strRef>
              <c:f>Sheet2!$E$4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Sheet2!$B$5:$C$17</c:f>
              <c:multiLvlStrCache>
                <c:ptCount val="13"/>
                <c:lvl>
                  <c:pt idx="0">
                    <c:v>kg</c:v>
                  </c:pt>
                  <c:pt idx="1">
                    <c:v>kg</c:v>
                  </c:pt>
                  <c:pt idx="2">
                    <c:v>kg</c:v>
                  </c:pt>
                  <c:pt idx="3">
                    <c:v>lt</c:v>
                  </c:pt>
                  <c:pt idx="4">
                    <c:v>kg</c:v>
                  </c:pt>
                  <c:pt idx="5">
                    <c:v>kg</c:v>
                  </c:pt>
                  <c:pt idx="6">
                    <c:v>kg</c:v>
                  </c:pt>
                  <c:pt idx="7">
                    <c:v>kg</c:v>
                  </c:pt>
                  <c:pt idx="8">
                    <c:v>kg</c:v>
                  </c:pt>
                  <c:pt idx="9">
                    <c:v>kg</c:v>
                  </c:pt>
                  <c:pt idx="10">
                    <c:v>kg</c:v>
                  </c:pt>
                  <c:pt idx="11">
                    <c:v>kg</c:v>
                  </c:pt>
                  <c:pt idx="12">
                    <c:v>kg</c:v>
                  </c:pt>
                </c:lvl>
                <c:lvl>
                  <c:pt idx="0">
                    <c:v>Beras Premium</c:v>
                  </c:pt>
                  <c:pt idx="1">
                    <c:v>Beras Medium</c:v>
                  </c:pt>
                  <c:pt idx="2">
                    <c:v>Gula pasir</c:v>
                  </c:pt>
                  <c:pt idx="3">
                    <c:v>Minyak Goreng Curah</c:v>
                  </c:pt>
                  <c:pt idx="4">
                    <c:v>Tepung Terigu</c:v>
                  </c:pt>
                  <c:pt idx="5">
                    <c:v>Daging Sapi Paha Belakang</c:v>
                  </c:pt>
                  <c:pt idx="6">
                    <c:v>Daging Ayam Ras</c:v>
                  </c:pt>
                  <c:pt idx="7">
                    <c:v>Telur Ayam Ras</c:v>
                  </c:pt>
                  <c:pt idx="8">
                    <c:v>Cabe merah Besar</c:v>
                  </c:pt>
                  <c:pt idx="9">
                    <c:v>Cabe Merah Kriting</c:v>
                  </c:pt>
                  <c:pt idx="10">
                    <c:v>Cabe Rawit Merah </c:v>
                  </c:pt>
                  <c:pt idx="11">
                    <c:v>Bawang Merah</c:v>
                  </c:pt>
                  <c:pt idx="12">
                    <c:v>Bawang Putih Hanan</c:v>
                  </c:pt>
                </c:lvl>
              </c:multiLvlStrCache>
            </c:multiLvlStrRef>
          </c:cat>
          <c:val>
            <c:numRef>
              <c:f>Sheet2!$E$5:$E$17</c:f>
              <c:numCache>
                <c:formatCode>#,##0</c:formatCode>
                <c:ptCount val="13"/>
                <c:pt idx="0">
                  <c:v>10100</c:v>
                </c:pt>
                <c:pt idx="1">
                  <c:v>10300</c:v>
                </c:pt>
                <c:pt idx="2">
                  <c:v>13800</c:v>
                </c:pt>
                <c:pt idx="3">
                  <c:v>10000</c:v>
                </c:pt>
                <c:pt idx="4">
                  <c:v>12000</c:v>
                </c:pt>
                <c:pt idx="5">
                  <c:v>125000</c:v>
                </c:pt>
                <c:pt idx="6">
                  <c:v>28700</c:v>
                </c:pt>
                <c:pt idx="7">
                  <c:v>25300</c:v>
                </c:pt>
                <c:pt idx="8">
                  <c:v>31700</c:v>
                </c:pt>
                <c:pt idx="9">
                  <c:v>31700</c:v>
                </c:pt>
                <c:pt idx="10">
                  <c:v>46700</c:v>
                </c:pt>
                <c:pt idx="11">
                  <c:v>35000</c:v>
                </c:pt>
                <c:pt idx="12">
                  <c:v>32700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5E-4D40-BB53-4830DE62F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054112"/>
        <c:axId val="255056192"/>
      </c:barChart>
      <c:barChart>
        <c:barDir val="col"/>
        <c:grouping val="clustered"/>
        <c:varyColors val="0"/>
        <c:ser>
          <c:idx val="2"/>
          <c:order val="2"/>
          <c:tx>
            <c:strRef>
              <c:f>Sheet2!$F$3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0000">
                <a:alpha val="82000"/>
              </a:srgb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Sheet2!$B$5:$C$17</c:f>
              <c:multiLvlStrCache>
                <c:ptCount val="13"/>
                <c:lvl>
                  <c:pt idx="0">
                    <c:v>kg</c:v>
                  </c:pt>
                  <c:pt idx="1">
                    <c:v>kg</c:v>
                  </c:pt>
                  <c:pt idx="2">
                    <c:v>kg</c:v>
                  </c:pt>
                  <c:pt idx="3">
                    <c:v>lt</c:v>
                  </c:pt>
                  <c:pt idx="4">
                    <c:v>kg</c:v>
                  </c:pt>
                  <c:pt idx="5">
                    <c:v>kg</c:v>
                  </c:pt>
                  <c:pt idx="6">
                    <c:v>kg</c:v>
                  </c:pt>
                  <c:pt idx="7">
                    <c:v>kg</c:v>
                  </c:pt>
                  <c:pt idx="8">
                    <c:v>kg</c:v>
                  </c:pt>
                  <c:pt idx="9">
                    <c:v>kg</c:v>
                  </c:pt>
                  <c:pt idx="10">
                    <c:v>kg</c:v>
                  </c:pt>
                  <c:pt idx="11">
                    <c:v>kg</c:v>
                  </c:pt>
                  <c:pt idx="12">
                    <c:v>kg</c:v>
                  </c:pt>
                </c:lvl>
                <c:lvl>
                  <c:pt idx="0">
                    <c:v>Beras Premium</c:v>
                  </c:pt>
                  <c:pt idx="1">
                    <c:v>Beras Medium</c:v>
                  </c:pt>
                  <c:pt idx="2">
                    <c:v>Gula pasir</c:v>
                  </c:pt>
                  <c:pt idx="3">
                    <c:v>Minyak Goreng Curah</c:v>
                  </c:pt>
                  <c:pt idx="4">
                    <c:v>Tepung Terigu</c:v>
                  </c:pt>
                  <c:pt idx="5">
                    <c:v>Daging Sapi Paha Belakang</c:v>
                  </c:pt>
                  <c:pt idx="6">
                    <c:v>Daging Ayam Ras</c:v>
                  </c:pt>
                  <c:pt idx="7">
                    <c:v>Telur Ayam Ras</c:v>
                  </c:pt>
                  <c:pt idx="8">
                    <c:v>Cabe merah Besar</c:v>
                  </c:pt>
                  <c:pt idx="9">
                    <c:v>Cabe Merah Kriting</c:v>
                  </c:pt>
                  <c:pt idx="10">
                    <c:v>Cabe Rawit Merah </c:v>
                  </c:pt>
                  <c:pt idx="11">
                    <c:v>Bawang Merah</c:v>
                  </c:pt>
                  <c:pt idx="12">
                    <c:v>Bawang Putih Hanan</c:v>
                  </c:pt>
                </c:lvl>
              </c:multiLvlStrCache>
            </c:multiLvlStrRef>
          </c:cat>
          <c:val>
            <c:numRef>
              <c:f>Sheet2!$F$5:$F$17</c:f>
              <c:numCache>
                <c:formatCode>0%</c:formatCode>
                <c:ptCount val="13"/>
                <c:pt idx="0">
                  <c:v>-0.1721311475409836</c:v>
                </c:pt>
                <c:pt idx="1">
                  <c:v>-1.9047619047619049E-2</c:v>
                </c:pt>
                <c:pt idx="2">
                  <c:v>0.12195121951219512</c:v>
                </c:pt>
                <c:pt idx="3">
                  <c:v>-7.407407407407407E-2</c:v>
                </c:pt>
                <c:pt idx="4">
                  <c:v>0.27659574468085107</c:v>
                </c:pt>
                <c:pt idx="5">
                  <c:v>5.3962900505902189E-2</c:v>
                </c:pt>
                <c:pt idx="6">
                  <c:v>-0.18233618233618235</c:v>
                </c:pt>
                <c:pt idx="7">
                  <c:v>3.968253968253968E-3</c:v>
                </c:pt>
                <c:pt idx="8">
                  <c:v>-5.3731343283582089E-2</c:v>
                </c:pt>
                <c:pt idx="9">
                  <c:v>-3.0581039755351681E-2</c:v>
                </c:pt>
                <c:pt idx="10">
                  <c:v>3.5476718403547672E-2</c:v>
                </c:pt>
                <c:pt idx="11">
                  <c:v>-0.11616161616161616</c:v>
                </c:pt>
                <c:pt idx="12">
                  <c:v>-0.29677419354838708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5E-4D40-BB53-4830DE62F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42944"/>
        <c:axId val="253941696"/>
      </c:barChart>
      <c:catAx>
        <c:axId val="25505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5056192"/>
        <c:crosses val="autoZero"/>
        <c:auto val="1"/>
        <c:lblAlgn val="ctr"/>
        <c:lblOffset val="100"/>
        <c:noMultiLvlLbl val="0"/>
      </c:catAx>
      <c:valAx>
        <c:axId val="255056192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5054112"/>
        <c:crosses val="autoZero"/>
        <c:crossBetween val="between"/>
      </c:valAx>
      <c:valAx>
        <c:axId val="25394169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3942944"/>
        <c:crosses val="max"/>
        <c:crossBetween val="between"/>
      </c:valAx>
      <c:catAx>
        <c:axId val="253942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3941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/>
              <a:t>GRAFIK PERSENTASE DISPARITAS</a:t>
            </a:r>
            <a:r>
              <a:rPr lang="id-ID" sz="1200" baseline="0"/>
              <a:t> HARGA BARANG PENTING</a:t>
            </a:r>
            <a:endParaRPr lang="id-ID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Sheet2!$D$24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Sheet2!$B$25:$C$32</c:f>
              <c:multiLvlStrCache>
                <c:ptCount val="8"/>
                <c:lvl>
                  <c:pt idx="0">
                    <c:v>50kg</c:v>
                  </c:pt>
                  <c:pt idx="1">
                    <c:v>50kg</c:v>
                  </c:pt>
                  <c:pt idx="2">
                    <c:v>50kg</c:v>
                  </c:pt>
                  <c:pt idx="3">
                    <c:v>Btg</c:v>
                  </c:pt>
                  <c:pt idx="4">
                    <c:v>Btg</c:v>
                  </c:pt>
                  <c:pt idx="5">
                    <c:v>Btg</c:v>
                  </c:pt>
                  <c:pt idx="6">
                    <c:v>Btg</c:v>
                  </c:pt>
                  <c:pt idx="7">
                    <c:v>kg</c:v>
                  </c:pt>
                </c:lvl>
                <c:lvl>
                  <c:pt idx="0">
                    <c:v>Semen Tiga Roda 50 Kg</c:v>
                  </c:pt>
                  <c:pt idx="1">
                    <c:v>Semen Tonasa 50 Kg</c:v>
                  </c:pt>
                  <c:pt idx="2">
                    <c:v>Semen Bosowa 50 Kg</c:v>
                  </c:pt>
                  <c:pt idx="3">
                    <c:v>Besi Beton 6 mm (12/9 m)</c:v>
                  </c:pt>
                  <c:pt idx="4">
                    <c:v>Besi Beton 8 mm (12/9 m)</c:v>
                  </c:pt>
                  <c:pt idx="5">
                    <c:v>Besi Beton 10 mm (12/9 m)</c:v>
                  </c:pt>
                  <c:pt idx="6">
                    <c:v>Besi Beton 12 mm (12/9 m)</c:v>
                  </c:pt>
                  <c:pt idx="7">
                    <c:v>Paku Ukuran 2 Cm</c:v>
                  </c:pt>
                </c:lvl>
              </c:multiLvlStrCache>
            </c:multiLvlStrRef>
          </c:cat>
          <c:val>
            <c:numRef>
              <c:f>Sheet2!$D$25:$D$32</c:f>
              <c:numCache>
                <c:formatCode>#,##0</c:formatCode>
                <c:ptCount val="8"/>
                <c:pt idx="0">
                  <c:v>67000</c:v>
                </c:pt>
                <c:pt idx="1">
                  <c:v>70000</c:v>
                </c:pt>
                <c:pt idx="2">
                  <c:v>65000</c:v>
                </c:pt>
                <c:pt idx="3">
                  <c:v>35000</c:v>
                </c:pt>
                <c:pt idx="4">
                  <c:v>53000</c:v>
                </c:pt>
                <c:pt idx="5">
                  <c:v>75000</c:v>
                </c:pt>
                <c:pt idx="6">
                  <c:v>116000</c:v>
                </c:pt>
                <c:pt idx="7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C-4A80-AD85-20976871A546}"/>
            </c:ext>
          </c:extLst>
        </c:ser>
        <c:ser>
          <c:idx val="1"/>
          <c:order val="1"/>
          <c:tx>
            <c:strRef>
              <c:f>Sheet2!$E$24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Sheet2!$B$25:$C$32</c:f>
              <c:multiLvlStrCache>
                <c:ptCount val="8"/>
                <c:lvl>
                  <c:pt idx="0">
                    <c:v>50kg</c:v>
                  </c:pt>
                  <c:pt idx="1">
                    <c:v>50kg</c:v>
                  </c:pt>
                  <c:pt idx="2">
                    <c:v>50kg</c:v>
                  </c:pt>
                  <c:pt idx="3">
                    <c:v>Btg</c:v>
                  </c:pt>
                  <c:pt idx="4">
                    <c:v>Btg</c:v>
                  </c:pt>
                  <c:pt idx="5">
                    <c:v>Btg</c:v>
                  </c:pt>
                  <c:pt idx="6">
                    <c:v>Btg</c:v>
                  </c:pt>
                  <c:pt idx="7">
                    <c:v>kg</c:v>
                  </c:pt>
                </c:lvl>
                <c:lvl>
                  <c:pt idx="0">
                    <c:v>Semen Tiga Roda 50 Kg</c:v>
                  </c:pt>
                  <c:pt idx="1">
                    <c:v>Semen Tonasa 50 Kg</c:v>
                  </c:pt>
                  <c:pt idx="2">
                    <c:v>Semen Bosowa 50 Kg</c:v>
                  </c:pt>
                  <c:pt idx="3">
                    <c:v>Besi Beton 6 mm (12/9 m)</c:v>
                  </c:pt>
                  <c:pt idx="4">
                    <c:v>Besi Beton 8 mm (12/9 m)</c:v>
                  </c:pt>
                  <c:pt idx="5">
                    <c:v>Besi Beton 10 mm (12/9 m)</c:v>
                  </c:pt>
                  <c:pt idx="6">
                    <c:v>Besi Beton 12 mm (12/9 m)</c:v>
                  </c:pt>
                  <c:pt idx="7">
                    <c:v>Paku Ukuran 2 Cm</c:v>
                  </c:pt>
                </c:lvl>
              </c:multiLvlStrCache>
            </c:multiLvlStrRef>
          </c:cat>
          <c:val>
            <c:numRef>
              <c:f>Sheet2!$E$25:$E$32</c:f>
              <c:numCache>
                <c:formatCode>#,##0</c:formatCode>
                <c:ptCount val="8"/>
                <c:pt idx="0">
                  <c:v>69000</c:v>
                </c:pt>
                <c:pt idx="1">
                  <c:v>70000</c:v>
                </c:pt>
                <c:pt idx="2">
                  <c:v>70000</c:v>
                </c:pt>
                <c:pt idx="3">
                  <c:v>32500</c:v>
                </c:pt>
                <c:pt idx="4">
                  <c:v>52500</c:v>
                </c:pt>
                <c:pt idx="5">
                  <c:v>77500</c:v>
                </c:pt>
                <c:pt idx="6">
                  <c:v>116000</c:v>
                </c:pt>
                <c:pt idx="7">
                  <c:v>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C-4A80-AD85-20976871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42112"/>
        <c:axId val="253942528"/>
      </c:barChart>
      <c:barChart>
        <c:barDir val="col"/>
        <c:grouping val="clustered"/>
        <c:varyColors val="0"/>
        <c:ser>
          <c:idx val="2"/>
          <c:order val="2"/>
          <c:tx>
            <c:strRef>
              <c:f>Sheet2!$F$23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Sheet2!$B$25:$C$32</c:f>
              <c:multiLvlStrCache>
                <c:ptCount val="8"/>
                <c:lvl>
                  <c:pt idx="0">
                    <c:v>50kg</c:v>
                  </c:pt>
                  <c:pt idx="1">
                    <c:v>50kg</c:v>
                  </c:pt>
                  <c:pt idx="2">
                    <c:v>50kg</c:v>
                  </c:pt>
                  <c:pt idx="3">
                    <c:v>Btg</c:v>
                  </c:pt>
                  <c:pt idx="4">
                    <c:v>Btg</c:v>
                  </c:pt>
                  <c:pt idx="5">
                    <c:v>Btg</c:v>
                  </c:pt>
                  <c:pt idx="6">
                    <c:v>Btg</c:v>
                  </c:pt>
                  <c:pt idx="7">
                    <c:v>kg</c:v>
                  </c:pt>
                </c:lvl>
                <c:lvl>
                  <c:pt idx="0">
                    <c:v>Semen Tiga Roda 50 Kg</c:v>
                  </c:pt>
                  <c:pt idx="1">
                    <c:v>Semen Tonasa 50 Kg</c:v>
                  </c:pt>
                  <c:pt idx="2">
                    <c:v>Semen Bosowa 50 Kg</c:v>
                  </c:pt>
                  <c:pt idx="3">
                    <c:v>Besi Beton 6 mm (12/9 m)</c:v>
                  </c:pt>
                  <c:pt idx="4">
                    <c:v>Besi Beton 8 mm (12/9 m)</c:v>
                  </c:pt>
                  <c:pt idx="5">
                    <c:v>Besi Beton 10 mm (12/9 m)</c:v>
                  </c:pt>
                  <c:pt idx="6">
                    <c:v>Besi Beton 12 mm (12/9 m)</c:v>
                  </c:pt>
                  <c:pt idx="7">
                    <c:v>Paku Ukuran 2 Cm</c:v>
                  </c:pt>
                </c:lvl>
              </c:multiLvlStrCache>
            </c:multiLvlStrRef>
          </c:cat>
          <c:val>
            <c:numRef>
              <c:f>Sheet2!$F$25:$F$32</c:f>
              <c:numCache>
                <c:formatCode>0%</c:formatCode>
                <c:ptCount val="8"/>
                <c:pt idx="0">
                  <c:v>2.9850746268656716E-2</c:v>
                </c:pt>
                <c:pt idx="1">
                  <c:v>0</c:v>
                </c:pt>
                <c:pt idx="2">
                  <c:v>7.6923076923076927E-2</c:v>
                </c:pt>
                <c:pt idx="3">
                  <c:v>-7.1428571428571425E-2</c:v>
                </c:pt>
                <c:pt idx="4">
                  <c:v>-9.433962264150943E-3</c:v>
                </c:pt>
                <c:pt idx="5">
                  <c:v>3.3333333333333333E-2</c:v>
                </c:pt>
                <c:pt idx="6">
                  <c:v>0</c:v>
                </c:pt>
                <c:pt idx="7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DC-4A80-AD85-20976871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41280"/>
        <c:axId val="257984336"/>
      </c:barChart>
      <c:catAx>
        <c:axId val="25394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3942528"/>
        <c:crosses val="autoZero"/>
        <c:auto val="1"/>
        <c:lblAlgn val="ctr"/>
        <c:lblOffset val="100"/>
        <c:noMultiLvlLbl val="0"/>
      </c:catAx>
      <c:valAx>
        <c:axId val="253942528"/>
        <c:scaling>
          <c:orientation val="minMax"/>
          <c:max val="1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3942112"/>
        <c:crosses val="autoZero"/>
        <c:crossBetween val="between"/>
      </c:valAx>
      <c:valAx>
        <c:axId val="25798433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3941280"/>
        <c:crosses val="max"/>
        <c:crossBetween val="between"/>
      </c:valAx>
      <c:catAx>
        <c:axId val="25394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7984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902928</xdr:colOff>
      <xdr:row>28</xdr:row>
      <xdr:rowOff>187136</xdr:rowOff>
    </xdr:from>
    <xdr:to>
      <xdr:col>37</xdr:col>
      <xdr:colOff>103733</xdr:colOff>
      <xdr:row>34</xdr:row>
      <xdr:rowOff>19283</xdr:rowOff>
    </xdr:to>
    <xdr:sp macro="" textlink="">
      <xdr:nvSpPr>
        <xdr:cNvPr id="12" name="Left Brace 11"/>
        <xdr:cNvSpPr/>
      </xdr:nvSpPr>
      <xdr:spPr>
        <a:xfrm>
          <a:off x="21126007" y="5521136"/>
          <a:ext cx="20343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35</xdr:col>
      <xdr:colOff>882952</xdr:colOff>
      <xdr:row>28</xdr:row>
      <xdr:rowOff>188369</xdr:rowOff>
    </xdr:from>
    <xdr:to>
      <xdr:col>36</xdr:col>
      <xdr:colOff>96869</xdr:colOff>
      <xdr:row>34</xdr:row>
      <xdr:rowOff>20516</xdr:rowOff>
    </xdr:to>
    <xdr:sp macro="" textlink="">
      <xdr:nvSpPr>
        <xdr:cNvPr id="13" name="Left Brace 12"/>
        <xdr:cNvSpPr/>
      </xdr:nvSpPr>
      <xdr:spPr>
        <a:xfrm rot="10800000">
          <a:off x="20123452" y="5522369"/>
          <a:ext cx="196496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36</xdr:col>
      <xdr:colOff>331626</xdr:colOff>
      <xdr:row>31</xdr:row>
      <xdr:rowOff>9719</xdr:rowOff>
    </xdr:from>
    <xdr:to>
      <xdr:col>36</xdr:col>
      <xdr:colOff>661337</xdr:colOff>
      <xdr:row>32</xdr:row>
      <xdr:rowOff>1190</xdr:rowOff>
    </xdr:to>
    <xdr:sp macro="" textlink="">
      <xdr:nvSpPr>
        <xdr:cNvPr id="15" name="Equal 14"/>
        <xdr:cNvSpPr/>
      </xdr:nvSpPr>
      <xdr:spPr>
        <a:xfrm>
          <a:off x="20554705" y="5915219"/>
          <a:ext cx="329711" cy="181971"/>
        </a:xfrm>
        <a:prstGeom prst="mathEqual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36</xdr:col>
      <xdr:colOff>591552</xdr:colOff>
      <xdr:row>20</xdr:row>
      <xdr:rowOff>140368</xdr:rowOff>
    </xdr:from>
    <xdr:to>
      <xdr:col>37</xdr:col>
      <xdr:colOff>571500</xdr:colOff>
      <xdr:row>23</xdr:row>
      <xdr:rowOff>20052</xdr:rowOff>
    </xdr:to>
    <xdr:sp macro="" textlink="">
      <xdr:nvSpPr>
        <xdr:cNvPr id="2" name="Notched Right Arrow 1"/>
        <xdr:cNvSpPr/>
      </xdr:nvSpPr>
      <xdr:spPr>
        <a:xfrm>
          <a:off x="19741815" y="3950368"/>
          <a:ext cx="591553" cy="451184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35</xdr:col>
      <xdr:colOff>393032</xdr:colOff>
      <xdr:row>0</xdr:row>
      <xdr:rowOff>82216</xdr:rowOff>
    </xdr:from>
    <xdr:to>
      <xdr:col>39</xdr:col>
      <xdr:colOff>513348</xdr:colOff>
      <xdr:row>5</xdr:row>
      <xdr:rowOff>32085</xdr:rowOff>
    </xdr:to>
    <xdr:sp macro="" textlink="">
      <xdr:nvSpPr>
        <xdr:cNvPr id="9" name="Curved Down Arrow 8"/>
        <xdr:cNvSpPr/>
      </xdr:nvSpPr>
      <xdr:spPr>
        <a:xfrm>
          <a:off x="19633532" y="82216"/>
          <a:ext cx="2717132" cy="902369"/>
        </a:xfrm>
        <a:prstGeom prst="curved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38</xdr:col>
      <xdr:colOff>591553</xdr:colOff>
      <xdr:row>56</xdr:row>
      <xdr:rowOff>40105</xdr:rowOff>
    </xdr:from>
    <xdr:to>
      <xdr:col>40</xdr:col>
      <xdr:colOff>782053</xdr:colOff>
      <xdr:row>61</xdr:row>
      <xdr:rowOff>70184</xdr:rowOff>
    </xdr:to>
    <xdr:sp macro="" textlink="">
      <xdr:nvSpPr>
        <xdr:cNvPr id="4" name="Right Arrow 3"/>
        <xdr:cNvSpPr/>
      </xdr:nvSpPr>
      <xdr:spPr>
        <a:xfrm>
          <a:off x="22749711" y="10708105"/>
          <a:ext cx="1664368" cy="9825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30</xdr:col>
      <xdr:colOff>767573</xdr:colOff>
      <xdr:row>29</xdr:row>
      <xdr:rowOff>6661</xdr:rowOff>
    </xdr:from>
    <xdr:to>
      <xdr:col>31</xdr:col>
      <xdr:colOff>128800</xdr:colOff>
      <xdr:row>34</xdr:row>
      <xdr:rowOff>29308</xdr:rowOff>
    </xdr:to>
    <xdr:sp macro="" textlink="">
      <xdr:nvSpPr>
        <xdr:cNvPr id="11" name="Left Brace 10"/>
        <xdr:cNvSpPr/>
      </xdr:nvSpPr>
      <xdr:spPr>
        <a:xfrm>
          <a:off x="15175389" y="5531161"/>
          <a:ext cx="20343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37</xdr:col>
      <xdr:colOff>794720</xdr:colOff>
      <xdr:row>28</xdr:row>
      <xdr:rowOff>190375</xdr:rowOff>
    </xdr:from>
    <xdr:to>
      <xdr:col>38</xdr:col>
      <xdr:colOff>58769</xdr:colOff>
      <xdr:row>34</xdr:row>
      <xdr:rowOff>22522</xdr:rowOff>
    </xdr:to>
    <xdr:sp macro="" textlink="">
      <xdr:nvSpPr>
        <xdr:cNvPr id="14" name="Left Brace 13"/>
        <xdr:cNvSpPr/>
      </xdr:nvSpPr>
      <xdr:spPr>
        <a:xfrm rot="10800000">
          <a:off x="22020431" y="5524375"/>
          <a:ext cx="196496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38</xdr:col>
      <xdr:colOff>734490</xdr:colOff>
      <xdr:row>28</xdr:row>
      <xdr:rowOff>189141</xdr:rowOff>
    </xdr:from>
    <xdr:to>
      <xdr:col>39</xdr:col>
      <xdr:colOff>125796</xdr:colOff>
      <xdr:row>34</xdr:row>
      <xdr:rowOff>21288</xdr:rowOff>
    </xdr:to>
    <xdr:sp macro="" textlink="">
      <xdr:nvSpPr>
        <xdr:cNvPr id="16" name="Left Brace 15"/>
        <xdr:cNvSpPr/>
      </xdr:nvSpPr>
      <xdr:spPr>
        <a:xfrm>
          <a:off x="22892648" y="5523141"/>
          <a:ext cx="20343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38</xdr:col>
      <xdr:colOff>233368</xdr:colOff>
      <xdr:row>31</xdr:row>
      <xdr:rowOff>11724</xdr:rowOff>
    </xdr:from>
    <xdr:to>
      <xdr:col>38</xdr:col>
      <xdr:colOff>563079</xdr:colOff>
      <xdr:row>32</xdr:row>
      <xdr:rowOff>3195</xdr:rowOff>
    </xdr:to>
    <xdr:sp macro="" textlink="">
      <xdr:nvSpPr>
        <xdr:cNvPr id="17" name="Equal 16"/>
        <xdr:cNvSpPr/>
      </xdr:nvSpPr>
      <xdr:spPr>
        <a:xfrm>
          <a:off x="22391526" y="5917224"/>
          <a:ext cx="329711" cy="181971"/>
        </a:xfrm>
        <a:prstGeom prst="mathEqual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43</xdr:col>
      <xdr:colOff>826804</xdr:colOff>
      <xdr:row>28</xdr:row>
      <xdr:rowOff>182353</xdr:rowOff>
    </xdr:from>
    <xdr:to>
      <xdr:col>44</xdr:col>
      <xdr:colOff>80827</xdr:colOff>
      <xdr:row>34</xdr:row>
      <xdr:rowOff>14500</xdr:rowOff>
    </xdr:to>
    <xdr:sp macro="" textlink="">
      <xdr:nvSpPr>
        <xdr:cNvPr id="18" name="Left Brace 17"/>
        <xdr:cNvSpPr/>
      </xdr:nvSpPr>
      <xdr:spPr>
        <a:xfrm rot="10800000">
          <a:off x="27426620" y="5516353"/>
          <a:ext cx="196496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44</xdr:col>
      <xdr:colOff>235375</xdr:colOff>
      <xdr:row>31</xdr:row>
      <xdr:rowOff>3703</xdr:rowOff>
    </xdr:from>
    <xdr:to>
      <xdr:col>44</xdr:col>
      <xdr:colOff>565086</xdr:colOff>
      <xdr:row>31</xdr:row>
      <xdr:rowOff>185674</xdr:rowOff>
    </xdr:to>
    <xdr:sp macro="" textlink="">
      <xdr:nvSpPr>
        <xdr:cNvPr id="21" name="Equal 20"/>
        <xdr:cNvSpPr/>
      </xdr:nvSpPr>
      <xdr:spPr>
        <a:xfrm>
          <a:off x="27777664" y="5909203"/>
          <a:ext cx="329711" cy="181971"/>
        </a:xfrm>
        <a:prstGeom prst="mathEqual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44</xdr:col>
      <xdr:colOff>674329</xdr:colOff>
      <xdr:row>28</xdr:row>
      <xdr:rowOff>179115</xdr:rowOff>
    </xdr:from>
    <xdr:to>
      <xdr:col>45</xdr:col>
      <xdr:colOff>75660</xdr:colOff>
      <xdr:row>34</xdr:row>
      <xdr:rowOff>11262</xdr:rowOff>
    </xdr:to>
    <xdr:sp macro="" textlink="">
      <xdr:nvSpPr>
        <xdr:cNvPr id="22" name="Left Brace 21"/>
        <xdr:cNvSpPr/>
      </xdr:nvSpPr>
      <xdr:spPr>
        <a:xfrm>
          <a:off x="28216618" y="5513115"/>
          <a:ext cx="20343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45</xdr:col>
      <xdr:colOff>819787</xdr:colOff>
      <xdr:row>29</xdr:row>
      <xdr:rowOff>11907</xdr:rowOff>
    </xdr:from>
    <xdr:to>
      <xdr:col>46</xdr:col>
      <xdr:colOff>40723</xdr:colOff>
      <xdr:row>34</xdr:row>
      <xdr:rowOff>34554</xdr:rowOff>
    </xdr:to>
    <xdr:sp macro="" textlink="">
      <xdr:nvSpPr>
        <xdr:cNvPr id="23" name="Left Brace 22"/>
        <xdr:cNvSpPr/>
      </xdr:nvSpPr>
      <xdr:spPr>
        <a:xfrm rot="10800000">
          <a:off x="29164182" y="5536407"/>
          <a:ext cx="103252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46</xdr:col>
      <xdr:colOff>736491</xdr:colOff>
      <xdr:row>29</xdr:row>
      <xdr:rowOff>10673</xdr:rowOff>
    </xdr:from>
    <xdr:to>
      <xdr:col>47</xdr:col>
      <xdr:colOff>97718</xdr:colOff>
      <xdr:row>34</xdr:row>
      <xdr:rowOff>33320</xdr:rowOff>
    </xdr:to>
    <xdr:sp macro="" textlink="">
      <xdr:nvSpPr>
        <xdr:cNvPr id="25" name="Left Brace 24"/>
        <xdr:cNvSpPr/>
      </xdr:nvSpPr>
      <xdr:spPr>
        <a:xfrm>
          <a:off x="29963202" y="5535173"/>
          <a:ext cx="20343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47</xdr:col>
      <xdr:colOff>861898</xdr:colOff>
      <xdr:row>29</xdr:row>
      <xdr:rowOff>23939</xdr:rowOff>
    </xdr:from>
    <xdr:to>
      <xdr:col>48</xdr:col>
      <xdr:colOff>42729</xdr:colOff>
      <xdr:row>34</xdr:row>
      <xdr:rowOff>46586</xdr:rowOff>
    </xdr:to>
    <xdr:sp macro="" textlink="">
      <xdr:nvSpPr>
        <xdr:cNvPr id="26" name="Left Brace 25"/>
        <xdr:cNvSpPr/>
      </xdr:nvSpPr>
      <xdr:spPr>
        <a:xfrm rot="10800000">
          <a:off x="30930819" y="5548439"/>
          <a:ext cx="103252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48</xdr:col>
      <xdr:colOff>259438</xdr:colOff>
      <xdr:row>31</xdr:row>
      <xdr:rowOff>37793</xdr:rowOff>
    </xdr:from>
    <xdr:to>
      <xdr:col>48</xdr:col>
      <xdr:colOff>589149</xdr:colOff>
      <xdr:row>32</xdr:row>
      <xdr:rowOff>29264</xdr:rowOff>
    </xdr:to>
    <xdr:sp macro="" textlink="">
      <xdr:nvSpPr>
        <xdr:cNvPr id="27" name="Equal 26"/>
        <xdr:cNvSpPr/>
      </xdr:nvSpPr>
      <xdr:spPr>
        <a:xfrm>
          <a:off x="31250780" y="5943293"/>
          <a:ext cx="329711" cy="181971"/>
        </a:xfrm>
        <a:prstGeom prst="mathEqual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778602</xdr:colOff>
      <xdr:row>29</xdr:row>
      <xdr:rowOff>12678</xdr:rowOff>
    </xdr:from>
    <xdr:to>
      <xdr:col>49</xdr:col>
      <xdr:colOff>109749</xdr:colOff>
      <xdr:row>34</xdr:row>
      <xdr:rowOff>35325</xdr:rowOff>
    </xdr:to>
    <xdr:sp macro="" textlink="">
      <xdr:nvSpPr>
        <xdr:cNvPr id="28" name="Left Brace 27"/>
        <xdr:cNvSpPr/>
      </xdr:nvSpPr>
      <xdr:spPr>
        <a:xfrm>
          <a:off x="31769944" y="5537178"/>
          <a:ext cx="20343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49</xdr:col>
      <xdr:colOff>954139</xdr:colOff>
      <xdr:row>29</xdr:row>
      <xdr:rowOff>5891</xdr:rowOff>
    </xdr:from>
    <xdr:to>
      <xdr:col>50</xdr:col>
      <xdr:colOff>64786</xdr:colOff>
      <xdr:row>34</xdr:row>
      <xdr:rowOff>28538</xdr:rowOff>
    </xdr:to>
    <xdr:sp macro="" textlink="">
      <xdr:nvSpPr>
        <xdr:cNvPr id="29" name="Left Brace 28"/>
        <xdr:cNvSpPr/>
      </xdr:nvSpPr>
      <xdr:spPr>
        <a:xfrm rot="10800000">
          <a:off x="32817771" y="5530391"/>
          <a:ext cx="103252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46</xdr:col>
      <xdr:colOff>310815</xdr:colOff>
      <xdr:row>30</xdr:row>
      <xdr:rowOff>100262</xdr:rowOff>
    </xdr:from>
    <xdr:to>
      <xdr:col>46</xdr:col>
      <xdr:colOff>481262</xdr:colOff>
      <xdr:row>32</xdr:row>
      <xdr:rowOff>90235</xdr:rowOff>
    </xdr:to>
    <xdr:sp macro="" textlink="">
      <xdr:nvSpPr>
        <xdr:cNvPr id="5" name="Minus 4"/>
        <xdr:cNvSpPr/>
      </xdr:nvSpPr>
      <xdr:spPr>
        <a:xfrm rot="17749429">
          <a:off x="29437263" y="5915525"/>
          <a:ext cx="370973" cy="170447"/>
        </a:xfrm>
        <a:prstGeom prst="mathMinus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43</xdr:col>
      <xdr:colOff>802104</xdr:colOff>
      <xdr:row>72</xdr:row>
      <xdr:rowOff>1</xdr:rowOff>
    </xdr:from>
    <xdr:to>
      <xdr:col>45</xdr:col>
      <xdr:colOff>170446</xdr:colOff>
      <xdr:row>80</xdr:row>
      <xdr:rowOff>60159</xdr:rowOff>
    </xdr:to>
    <xdr:sp macro="" textlink="">
      <xdr:nvSpPr>
        <xdr:cNvPr id="6" name="Chevron 5"/>
        <xdr:cNvSpPr/>
      </xdr:nvSpPr>
      <xdr:spPr>
        <a:xfrm rot="5400000">
          <a:off x="27231473" y="13886448"/>
          <a:ext cx="1584158" cy="1243263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902928</xdr:colOff>
      <xdr:row>28</xdr:row>
      <xdr:rowOff>187136</xdr:rowOff>
    </xdr:from>
    <xdr:to>
      <xdr:col>37</xdr:col>
      <xdr:colOff>103733</xdr:colOff>
      <xdr:row>34</xdr:row>
      <xdr:rowOff>19283</xdr:rowOff>
    </xdr:to>
    <xdr:sp macro="" textlink="">
      <xdr:nvSpPr>
        <xdr:cNvPr id="2" name="Left Brace 1"/>
        <xdr:cNvSpPr/>
      </xdr:nvSpPr>
      <xdr:spPr>
        <a:xfrm>
          <a:off x="21086403" y="5521136"/>
          <a:ext cx="200930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35</xdr:col>
      <xdr:colOff>882952</xdr:colOff>
      <xdr:row>28</xdr:row>
      <xdr:rowOff>188369</xdr:rowOff>
    </xdr:from>
    <xdr:to>
      <xdr:col>36</xdr:col>
      <xdr:colOff>96869</xdr:colOff>
      <xdr:row>34</xdr:row>
      <xdr:rowOff>20516</xdr:rowOff>
    </xdr:to>
    <xdr:sp macro="" textlink="">
      <xdr:nvSpPr>
        <xdr:cNvPr id="3" name="Left Brace 2"/>
        <xdr:cNvSpPr/>
      </xdr:nvSpPr>
      <xdr:spPr>
        <a:xfrm rot="10800000">
          <a:off x="20085352" y="5522369"/>
          <a:ext cx="194992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36</xdr:col>
      <xdr:colOff>331626</xdr:colOff>
      <xdr:row>31</xdr:row>
      <xdr:rowOff>9719</xdr:rowOff>
    </xdr:from>
    <xdr:to>
      <xdr:col>36</xdr:col>
      <xdr:colOff>661337</xdr:colOff>
      <xdr:row>32</xdr:row>
      <xdr:rowOff>1190</xdr:rowOff>
    </xdr:to>
    <xdr:sp macro="" textlink="">
      <xdr:nvSpPr>
        <xdr:cNvPr id="4" name="Equal 3"/>
        <xdr:cNvSpPr/>
      </xdr:nvSpPr>
      <xdr:spPr>
        <a:xfrm>
          <a:off x="20515101" y="5915219"/>
          <a:ext cx="329711" cy="181971"/>
        </a:xfrm>
        <a:prstGeom prst="mathEqual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36</xdr:col>
      <xdr:colOff>591552</xdr:colOff>
      <xdr:row>20</xdr:row>
      <xdr:rowOff>140368</xdr:rowOff>
    </xdr:from>
    <xdr:to>
      <xdr:col>37</xdr:col>
      <xdr:colOff>571500</xdr:colOff>
      <xdr:row>23</xdr:row>
      <xdr:rowOff>20052</xdr:rowOff>
    </xdr:to>
    <xdr:sp macro="" textlink="">
      <xdr:nvSpPr>
        <xdr:cNvPr id="5" name="Notched Right Arrow 4"/>
        <xdr:cNvSpPr/>
      </xdr:nvSpPr>
      <xdr:spPr>
        <a:xfrm>
          <a:off x="20775027" y="3950368"/>
          <a:ext cx="980073" cy="451184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35</xdr:col>
      <xdr:colOff>393032</xdr:colOff>
      <xdr:row>0</xdr:row>
      <xdr:rowOff>82216</xdr:rowOff>
    </xdr:from>
    <xdr:to>
      <xdr:col>39</xdr:col>
      <xdr:colOff>513348</xdr:colOff>
      <xdr:row>5</xdr:row>
      <xdr:rowOff>32085</xdr:rowOff>
    </xdr:to>
    <xdr:sp macro="" textlink="">
      <xdr:nvSpPr>
        <xdr:cNvPr id="6" name="Curved Down Arrow 5"/>
        <xdr:cNvSpPr/>
      </xdr:nvSpPr>
      <xdr:spPr>
        <a:xfrm>
          <a:off x="19595432" y="82216"/>
          <a:ext cx="3844591" cy="902369"/>
        </a:xfrm>
        <a:prstGeom prst="curved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38</xdr:col>
      <xdr:colOff>591553</xdr:colOff>
      <xdr:row>56</xdr:row>
      <xdr:rowOff>40105</xdr:rowOff>
    </xdr:from>
    <xdr:to>
      <xdr:col>40</xdr:col>
      <xdr:colOff>782053</xdr:colOff>
      <xdr:row>61</xdr:row>
      <xdr:rowOff>70184</xdr:rowOff>
    </xdr:to>
    <xdr:sp macro="" textlink="">
      <xdr:nvSpPr>
        <xdr:cNvPr id="7" name="Right Arrow 6"/>
        <xdr:cNvSpPr/>
      </xdr:nvSpPr>
      <xdr:spPr>
        <a:xfrm>
          <a:off x="22708603" y="10708105"/>
          <a:ext cx="1857375" cy="9825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30</xdr:col>
      <xdr:colOff>767573</xdr:colOff>
      <xdr:row>29</xdr:row>
      <xdr:rowOff>6661</xdr:rowOff>
    </xdr:from>
    <xdr:to>
      <xdr:col>31</xdr:col>
      <xdr:colOff>128800</xdr:colOff>
      <xdr:row>34</xdr:row>
      <xdr:rowOff>29308</xdr:rowOff>
    </xdr:to>
    <xdr:sp macro="" textlink="">
      <xdr:nvSpPr>
        <xdr:cNvPr id="8" name="Left Brace 7"/>
        <xdr:cNvSpPr/>
      </xdr:nvSpPr>
      <xdr:spPr>
        <a:xfrm>
          <a:off x="15150323" y="5531161"/>
          <a:ext cx="19942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37</xdr:col>
      <xdr:colOff>794720</xdr:colOff>
      <xdr:row>28</xdr:row>
      <xdr:rowOff>190375</xdr:rowOff>
    </xdr:from>
    <xdr:to>
      <xdr:col>38</xdr:col>
      <xdr:colOff>58769</xdr:colOff>
      <xdr:row>34</xdr:row>
      <xdr:rowOff>22522</xdr:rowOff>
    </xdr:to>
    <xdr:sp macro="" textlink="">
      <xdr:nvSpPr>
        <xdr:cNvPr id="9" name="Left Brace 8"/>
        <xdr:cNvSpPr/>
      </xdr:nvSpPr>
      <xdr:spPr>
        <a:xfrm rot="10800000">
          <a:off x="21978320" y="5524375"/>
          <a:ext cx="197499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38</xdr:col>
      <xdr:colOff>734490</xdr:colOff>
      <xdr:row>28</xdr:row>
      <xdr:rowOff>189141</xdr:rowOff>
    </xdr:from>
    <xdr:to>
      <xdr:col>39</xdr:col>
      <xdr:colOff>125796</xdr:colOff>
      <xdr:row>34</xdr:row>
      <xdr:rowOff>21288</xdr:rowOff>
    </xdr:to>
    <xdr:sp macro="" textlink="">
      <xdr:nvSpPr>
        <xdr:cNvPr id="10" name="Left Brace 9"/>
        <xdr:cNvSpPr/>
      </xdr:nvSpPr>
      <xdr:spPr>
        <a:xfrm>
          <a:off x="22851540" y="5523141"/>
          <a:ext cx="200931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38</xdr:col>
      <xdr:colOff>233368</xdr:colOff>
      <xdr:row>31</xdr:row>
      <xdr:rowOff>11724</xdr:rowOff>
    </xdr:from>
    <xdr:to>
      <xdr:col>38</xdr:col>
      <xdr:colOff>563079</xdr:colOff>
      <xdr:row>32</xdr:row>
      <xdr:rowOff>3195</xdr:rowOff>
    </xdr:to>
    <xdr:sp macro="" textlink="">
      <xdr:nvSpPr>
        <xdr:cNvPr id="11" name="Equal 10"/>
        <xdr:cNvSpPr/>
      </xdr:nvSpPr>
      <xdr:spPr>
        <a:xfrm>
          <a:off x="22350418" y="5917224"/>
          <a:ext cx="329711" cy="181971"/>
        </a:xfrm>
        <a:prstGeom prst="mathEqual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43</xdr:col>
      <xdr:colOff>826804</xdr:colOff>
      <xdr:row>28</xdr:row>
      <xdr:rowOff>182353</xdr:rowOff>
    </xdr:from>
    <xdr:to>
      <xdr:col>44</xdr:col>
      <xdr:colOff>80827</xdr:colOff>
      <xdr:row>34</xdr:row>
      <xdr:rowOff>14500</xdr:rowOff>
    </xdr:to>
    <xdr:sp macro="" textlink="">
      <xdr:nvSpPr>
        <xdr:cNvPr id="12" name="Left Brace 11"/>
        <xdr:cNvSpPr/>
      </xdr:nvSpPr>
      <xdr:spPr>
        <a:xfrm rot="10800000">
          <a:off x="27382504" y="5516353"/>
          <a:ext cx="196998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44</xdr:col>
      <xdr:colOff>235375</xdr:colOff>
      <xdr:row>31</xdr:row>
      <xdr:rowOff>3703</xdr:rowOff>
    </xdr:from>
    <xdr:to>
      <xdr:col>44</xdr:col>
      <xdr:colOff>565086</xdr:colOff>
      <xdr:row>31</xdr:row>
      <xdr:rowOff>185674</xdr:rowOff>
    </xdr:to>
    <xdr:sp macro="" textlink="">
      <xdr:nvSpPr>
        <xdr:cNvPr id="13" name="Equal 12"/>
        <xdr:cNvSpPr/>
      </xdr:nvSpPr>
      <xdr:spPr>
        <a:xfrm>
          <a:off x="27734050" y="5909203"/>
          <a:ext cx="329711" cy="181971"/>
        </a:xfrm>
        <a:prstGeom prst="mathEqual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44</xdr:col>
      <xdr:colOff>674329</xdr:colOff>
      <xdr:row>28</xdr:row>
      <xdr:rowOff>179115</xdr:rowOff>
    </xdr:from>
    <xdr:to>
      <xdr:col>45</xdr:col>
      <xdr:colOff>75660</xdr:colOff>
      <xdr:row>34</xdr:row>
      <xdr:rowOff>11262</xdr:rowOff>
    </xdr:to>
    <xdr:sp macro="" textlink="">
      <xdr:nvSpPr>
        <xdr:cNvPr id="14" name="Left Brace 13"/>
        <xdr:cNvSpPr/>
      </xdr:nvSpPr>
      <xdr:spPr>
        <a:xfrm>
          <a:off x="28173004" y="5513115"/>
          <a:ext cx="334781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45</xdr:col>
      <xdr:colOff>819787</xdr:colOff>
      <xdr:row>29</xdr:row>
      <xdr:rowOff>11907</xdr:rowOff>
    </xdr:from>
    <xdr:to>
      <xdr:col>46</xdr:col>
      <xdr:colOff>40723</xdr:colOff>
      <xdr:row>34</xdr:row>
      <xdr:rowOff>34554</xdr:rowOff>
    </xdr:to>
    <xdr:sp macro="" textlink="">
      <xdr:nvSpPr>
        <xdr:cNvPr id="15" name="Left Brace 14"/>
        <xdr:cNvSpPr/>
      </xdr:nvSpPr>
      <xdr:spPr>
        <a:xfrm rot="10800000">
          <a:off x="29251912" y="5536407"/>
          <a:ext cx="106761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46</xdr:col>
      <xdr:colOff>736491</xdr:colOff>
      <xdr:row>29</xdr:row>
      <xdr:rowOff>10673</xdr:rowOff>
    </xdr:from>
    <xdr:to>
      <xdr:col>47</xdr:col>
      <xdr:colOff>97718</xdr:colOff>
      <xdr:row>34</xdr:row>
      <xdr:rowOff>33320</xdr:rowOff>
    </xdr:to>
    <xdr:sp macro="" textlink="">
      <xdr:nvSpPr>
        <xdr:cNvPr id="16" name="Left Brace 15"/>
        <xdr:cNvSpPr/>
      </xdr:nvSpPr>
      <xdr:spPr>
        <a:xfrm>
          <a:off x="30054441" y="5535173"/>
          <a:ext cx="19942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47</xdr:col>
      <xdr:colOff>861898</xdr:colOff>
      <xdr:row>29</xdr:row>
      <xdr:rowOff>23939</xdr:rowOff>
    </xdr:from>
    <xdr:to>
      <xdr:col>48</xdr:col>
      <xdr:colOff>42729</xdr:colOff>
      <xdr:row>34</xdr:row>
      <xdr:rowOff>46586</xdr:rowOff>
    </xdr:to>
    <xdr:sp macro="" textlink="">
      <xdr:nvSpPr>
        <xdr:cNvPr id="17" name="Left Brace 16"/>
        <xdr:cNvSpPr/>
      </xdr:nvSpPr>
      <xdr:spPr>
        <a:xfrm rot="10800000">
          <a:off x="31018048" y="5548439"/>
          <a:ext cx="104756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48</xdr:col>
      <xdr:colOff>259438</xdr:colOff>
      <xdr:row>31</xdr:row>
      <xdr:rowOff>37793</xdr:rowOff>
    </xdr:from>
    <xdr:to>
      <xdr:col>48</xdr:col>
      <xdr:colOff>589149</xdr:colOff>
      <xdr:row>32</xdr:row>
      <xdr:rowOff>29264</xdr:rowOff>
    </xdr:to>
    <xdr:sp macro="" textlink="">
      <xdr:nvSpPr>
        <xdr:cNvPr id="18" name="Equal 17"/>
        <xdr:cNvSpPr/>
      </xdr:nvSpPr>
      <xdr:spPr>
        <a:xfrm>
          <a:off x="31339513" y="5943293"/>
          <a:ext cx="329711" cy="181971"/>
        </a:xfrm>
        <a:prstGeom prst="mathEqual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778602</xdr:colOff>
      <xdr:row>29</xdr:row>
      <xdr:rowOff>12678</xdr:rowOff>
    </xdr:from>
    <xdr:to>
      <xdr:col>49</xdr:col>
      <xdr:colOff>109749</xdr:colOff>
      <xdr:row>34</xdr:row>
      <xdr:rowOff>35325</xdr:rowOff>
    </xdr:to>
    <xdr:sp macro="" textlink="">
      <xdr:nvSpPr>
        <xdr:cNvPr id="19" name="Left Brace 18"/>
        <xdr:cNvSpPr/>
      </xdr:nvSpPr>
      <xdr:spPr>
        <a:xfrm>
          <a:off x="31858677" y="5537178"/>
          <a:ext cx="20744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49</xdr:col>
      <xdr:colOff>954139</xdr:colOff>
      <xdr:row>29</xdr:row>
      <xdr:rowOff>5891</xdr:rowOff>
    </xdr:from>
    <xdr:to>
      <xdr:col>50</xdr:col>
      <xdr:colOff>64786</xdr:colOff>
      <xdr:row>34</xdr:row>
      <xdr:rowOff>28538</xdr:rowOff>
    </xdr:to>
    <xdr:sp macro="" textlink="">
      <xdr:nvSpPr>
        <xdr:cNvPr id="20" name="Left Brace 19"/>
        <xdr:cNvSpPr/>
      </xdr:nvSpPr>
      <xdr:spPr>
        <a:xfrm rot="10800000">
          <a:off x="32910514" y="5530391"/>
          <a:ext cx="101247" cy="97514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</xdr:txBody>
    </xdr:sp>
    <xdr:clientData/>
  </xdr:twoCellAnchor>
  <xdr:twoCellAnchor>
    <xdr:from>
      <xdr:col>46</xdr:col>
      <xdr:colOff>310815</xdr:colOff>
      <xdr:row>30</xdr:row>
      <xdr:rowOff>100262</xdr:rowOff>
    </xdr:from>
    <xdr:to>
      <xdr:col>46</xdr:col>
      <xdr:colOff>481262</xdr:colOff>
      <xdr:row>32</xdr:row>
      <xdr:rowOff>90235</xdr:rowOff>
    </xdr:to>
    <xdr:sp macro="" textlink="">
      <xdr:nvSpPr>
        <xdr:cNvPr id="21" name="Minus 20"/>
        <xdr:cNvSpPr/>
      </xdr:nvSpPr>
      <xdr:spPr>
        <a:xfrm rot="17749429">
          <a:off x="29528502" y="5915525"/>
          <a:ext cx="370973" cy="170447"/>
        </a:xfrm>
        <a:prstGeom prst="mathMinus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 editAs="oneCell">
    <xdr:from>
      <xdr:col>49</xdr:col>
      <xdr:colOff>67483</xdr:colOff>
      <xdr:row>56</xdr:row>
      <xdr:rowOff>23247</xdr:rowOff>
    </xdr:from>
    <xdr:to>
      <xdr:col>53</xdr:col>
      <xdr:colOff>359006</xdr:colOff>
      <xdr:row>71</xdr:row>
      <xdr:rowOff>188401</xdr:rowOff>
    </xdr:to>
    <xdr:pic>
      <xdr:nvPicPr>
        <xdr:cNvPr id="22" name="Picture 2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962" t="23180" r="8187" b="16657"/>
        <a:stretch/>
      </xdr:blipFill>
      <xdr:spPr>
        <a:xfrm>
          <a:off x="32065025" y="10872061"/>
          <a:ext cx="3124807" cy="30710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276224</xdr:colOff>
      <xdr:row>1</xdr:row>
      <xdr:rowOff>100012</xdr:rowOff>
    </xdr:from>
    <xdr:to>
      <xdr:col>18</xdr:col>
      <xdr:colOff>228600</xdr:colOff>
      <xdr:row>17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505811</xdr:colOff>
      <xdr:row>19</xdr:row>
      <xdr:rowOff>100942</xdr:rowOff>
    </xdr:from>
    <xdr:to>
      <xdr:col>18</xdr:col>
      <xdr:colOff>153866</xdr:colOff>
      <xdr:row>34</xdr:row>
      <xdr:rowOff>52332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276224</xdr:colOff>
      <xdr:row>1</xdr:row>
      <xdr:rowOff>100012</xdr:rowOff>
    </xdr:from>
    <xdr:to>
      <xdr:col>18</xdr:col>
      <xdr:colOff>228600</xdr:colOff>
      <xdr:row>17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505811</xdr:colOff>
      <xdr:row>19</xdr:row>
      <xdr:rowOff>100942</xdr:rowOff>
    </xdr:from>
    <xdr:to>
      <xdr:col>18</xdr:col>
      <xdr:colOff>153866</xdr:colOff>
      <xdr:row>34</xdr:row>
      <xdr:rowOff>52332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198"/>
  <sheetViews>
    <sheetView topLeftCell="AP54" zoomScale="78" zoomScaleNormal="78" workbookViewId="0">
      <selection activeCell="AU72" sqref="AU72"/>
    </sheetView>
  </sheetViews>
  <sheetFormatPr defaultRowHeight="15" x14ac:dyDescent="0.25"/>
  <cols>
    <col min="3" max="3" width="22.42578125" customWidth="1"/>
    <col min="4" max="5" width="3.42578125" customWidth="1"/>
    <col min="6" max="6" width="2.42578125" customWidth="1"/>
    <col min="7" max="8" width="3.28515625" customWidth="1"/>
    <col min="9" max="9" width="3.140625" customWidth="1"/>
    <col min="10" max="10" width="3" customWidth="1"/>
    <col min="11" max="11" width="3.42578125" customWidth="1"/>
    <col min="12" max="12" width="2.85546875" customWidth="1"/>
    <col min="13" max="14" width="3.140625" customWidth="1"/>
    <col min="15" max="15" width="2.5703125" customWidth="1"/>
    <col min="16" max="16" width="3" customWidth="1"/>
    <col min="17" max="17" width="3.140625" customWidth="1"/>
    <col min="18" max="18" width="2.7109375" customWidth="1"/>
    <col min="19" max="19" width="3" customWidth="1"/>
    <col min="20" max="20" width="3.140625" customWidth="1"/>
    <col min="21" max="21" width="24.7109375" customWidth="1"/>
    <col min="23" max="23" width="17.42578125" customWidth="1"/>
    <col min="24" max="24" width="11.28515625" customWidth="1"/>
    <col min="25" max="26" width="11.5703125" customWidth="1"/>
    <col min="27" max="27" width="11" customWidth="1"/>
    <col min="28" max="28" width="10" customWidth="1"/>
    <col min="30" max="30" width="7" customWidth="1"/>
    <col min="31" max="31" width="12.5703125" customWidth="1"/>
    <col min="32" max="32" width="16.85546875" customWidth="1"/>
    <col min="33" max="33" width="11.7109375" customWidth="1"/>
    <col min="34" max="35" width="15.5703125" customWidth="1"/>
    <col min="36" max="36" width="14.7109375" customWidth="1"/>
    <col min="37" max="37" width="15" customWidth="1"/>
    <col min="38" max="38" width="14" customWidth="1"/>
    <col min="39" max="39" width="12.140625" customWidth="1"/>
    <col min="40" max="40" width="12.85546875" customWidth="1"/>
    <col min="41" max="41" width="14.28515625" customWidth="1"/>
    <col min="42" max="42" width="13.140625" customWidth="1"/>
    <col min="43" max="44" width="14.140625" customWidth="1"/>
    <col min="45" max="45" width="14.28515625" customWidth="1"/>
    <col min="46" max="46" width="13.28515625" customWidth="1"/>
    <col min="47" max="47" width="12.5703125" customWidth="1"/>
    <col min="48" max="48" width="13.85546875" customWidth="1"/>
    <col min="49" max="49" width="13.140625" customWidth="1"/>
    <col min="50" max="50" width="14.85546875" customWidth="1"/>
  </cols>
  <sheetData>
    <row r="2" spans="2:52" x14ac:dyDescent="0.25">
      <c r="AF2" s="147" t="s">
        <v>47</v>
      </c>
      <c r="AG2" s="147"/>
      <c r="AH2" s="147"/>
      <c r="AT2" s="43"/>
      <c r="AU2" s="47"/>
      <c r="AV2" s="47"/>
      <c r="AW2" s="47"/>
      <c r="AX2" s="47"/>
      <c r="AY2" s="47"/>
      <c r="AZ2" s="47"/>
    </row>
    <row r="3" spans="2:52" x14ac:dyDescent="0.25">
      <c r="AF3" s="147"/>
      <c r="AG3" s="147"/>
      <c r="AH3" s="147"/>
      <c r="AT3" s="43"/>
      <c r="AU3" s="48"/>
      <c r="AV3" s="48"/>
      <c r="AW3" s="48"/>
      <c r="AX3" s="48"/>
      <c r="AY3" s="48"/>
      <c r="AZ3" s="48"/>
    </row>
    <row r="4" spans="2:52" x14ac:dyDescent="0.25">
      <c r="AT4" s="47"/>
      <c r="AU4" s="49"/>
      <c r="AV4" s="49"/>
      <c r="AW4" s="49"/>
      <c r="AX4" s="49"/>
      <c r="AY4" s="49"/>
      <c r="AZ4" s="49"/>
    </row>
    <row r="5" spans="2:52" x14ac:dyDescent="0.25">
      <c r="AT5" s="47"/>
      <c r="AU5" s="44"/>
      <c r="AV5" s="44"/>
      <c r="AW5" s="44"/>
      <c r="AX5" s="44"/>
      <c r="AY5" s="44"/>
      <c r="AZ5" s="44"/>
    </row>
    <row r="6" spans="2:52" x14ac:dyDescent="0.25">
      <c r="B6" s="140" t="s">
        <v>10</v>
      </c>
      <c r="C6" s="141"/>
      <c r="D6" s="141"/>
      <c r="E6" s="141"/>
      <c r="F6" s="141"/>
      <c r="G6" s="14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E6" s="137" t="s">
        <v>72</v>
      </c>
      <c r="AF6" s="138"/>
      <c r="AG6" s="138"/>
      <c r="AH6" s="138"/>
      <c r="AI6" s="138"/>
      <c r="AJ6" s="139"/>
      <c r="AN6" s="137"/>
      <c r="AO6" s="138"/>
      <c r="AP6" s="138"/>
      <c r="AQ6" s="138"/>
      <c r="AR6" s="138"/>
      <c r="AS6" s="138"/>
      <c r="AT6" s="139"/>
      <c r="AU6" s="44"/>
      <c r="AV6" s="45"/>
      <c r="AW6" s="45"/>
      <c r="AX6" s="46"/>
      <c r="AY6" s="45"/>
      <c r="AZ6" s="45"/>
    </row>
    <row r="7" spans="2:52" x14ac:dyDescent="0.25">
      <c r="B7" s="145" t="s">
        <v>4</v>
      </c>
      <c r="C7" s="145"/>
      <c r="D7" s="156" t="s">
        <v>11</v>
      </c>
      <c r="E7" s="156"/>
      <c r="F7" s="143" t="s">
        <v>12</v>
      </c>
      <c r="G7" s="143"/>
      <c r="AE7" s="131" t="s">
        <v>26</v>
      </c>
      <c r="AF7" s="132"/>
      <c r="AG7" s="132"/>
      <c r="AH7" s="132"/>
      <c r="AI7" s="132"/>
      <c r="AJ7" s="133"/>
      <c r="AN7" s="131"/>
      <c r="AO7" s="132"/>
      <c r="AP7" s="132"/>
      <c r="AQ7" s="132"/>
      <c r="AR7" s="132"/>
      <c r="AS7" s="132"/>
      <c r="AT7" s="133"/>
      <c r="AU7" s="44"/>
      <c r="AV7" s="46"/>
      <c r="AW7" s="45"/>
      <c r="AX7" s="46"/>
      <c r="AY7" s="46"/>
      <c r="AZ7" s="46"/>
    </row>
    <row r="8" spans="2:52" x14ac:dyDescent="0.25">
      <c r="B8" s="146" t="s">
        <v>5</v>
      </c>
      <c r="C8" s="146"/>
      <c r="D8" s="152" t="s">
        <v>11</v>
      </c>
      <c r="E8" s="152"/>
      <c r="F8" s="144" t="s">
        <v>13</v>
      </c>
      <c r="G8" s="144"/>
      <c r="AE8" s="19" t="s">
        <v>0</v>
      </c>
      <c r="AF8" s="19" t="s">
        <v>4</v>
      </c>
      <c r="AG8" s="19" t="s">
        <v>5</v>
      </c>
      <c r="AH8" s="19" t="s">
        <v>6</v>
      </c>
      <c r="AI8" s="19" t="s">
        <v>7</v>
      </c>
      <c r="AJ8" s="19" t="s">
        <v>8</v>
      </c>
      <c r="AN8" s="19" t="s">
        <v>0</v>
      </c>
      <c r="AO8" s="19" t="s">
        <v>4</v>
      </c>
      <c r="AP8" s="19" t="s">
        <v>5</v>
      </c>
      <c r="AQ8" s="19" t="s">
        <v>6</v>
      </c>
      <c r="AR8" s="19" t="s">
        <v>7</v>
      </c>
      <c r="AS8" s="19" t="s">
        <v>8</v>
      </c>
      <c r="AT8" s="102" t="s">
        <v>70</v>
      </c>
      <c r="AU8" s="44"/>
      <c r="AV8" s="45"/>
      <c r="AW8" s="45"/>
      <c r="AX8" s="46"/>
      <c r="AY8" s="46"/>
      <c r="AZ8" s="45"/>
    </row>
    <row r="9" spans="2:52" x14ac:dyDescent="0.25">
      <c r="B9" s="146" t="s">
        <v>6</v>
      </c>
      <c r="C9" s="146"/>
      <c r="D9" s="152" t="s">
        <v>11</v>
      </c>
      <c r="E9" s="152"/>
      <c r="F9" s="144" t="s">
        <v>14</v>
      </c>
      <c r="G9" s="144"/>
      <c r="AE9" s="20" t="s">
        <v>4</v>
      </c>
      <c r="AF9" s="52">
        <f>GEOMEAN(X21,X39,X57,X74,X90,X107,X124,X141,X159,X176,X192)</f>
        <v>1</v>
      </c>
      <c r="AG9" s="14">
        <f>GEOMEAN(Y21,Y39,Y57,Y74,Y90,Y107,Y124,Y141,Y159,Y176,Y192)</f>
        <v>0.43929562711672315</v>
      </c>
      <c r="AH9" s="14">
        <f>GEOMEAN(Z21,Z39,Z57,Z74,Z90,Z107,Z124,Z141,Z159,Z176,Z192)</f>
        <v>2.3591793526360418</v>
      </c>
      <c r="AI9" s="14">
        <f>GEOMEAN(AA21,AA39,AA57,AA74,AA90,AA107,AA124,AA141,AA159,AA176,AA192)</f>
        <v>0.84688245335317802</v>
      </c>
      <c r="AJ9" s="14">
        <f>GEOMEAN(AB21,AB39,AB57,AB74,AB90,AB107,AB124,AB141,AB159,AB176,AB192)</f>
        <v>0.48920814831820258</v>
      </c>
      <c r="AN9" s="20" t="s">
        <v>4</v>
      </c>
      <c r="AO9" s="52">
        <f>AF9/AF14</f>
        <v>0.15399743085366482</v>
      </c>
      <c r="AP9" s="52">
        <f t="shared" ref="AP9:AS9" si="0">AG9/AG14</f>
        <v>9.1933847066853147E-2</v>
      </c>
      <c r="AQ9" s="52">
        <f t="shared" si="0"/>
        <v>0.33157306433447403</v>
      </c>
      <c r="AR9" s="52">
        <f t="shared" si="0"/>
        <v>0.10430200954781764</v>
      </c>
      <c r="AS9" s="52">
        <f t="shared" si="0"/>
        <v>0.14018377535545712</v>
      </c>
      <c r="AT9" s="122">
        <f>AVERAGE(AO9:AS9)</f>
        <v>0.16439802543165336</v>
      </c>
      <c r="AU9" s="44"/>
      <c r="AV9" s="45"/>
      <c r="AW9" s="45"/>
      <c r="AX9" s="46"/>
      <c r="AY9" s="45"/>
      <c r="AZ9" s="45"/>
    </row>
    <row r="10" spans="2:52" x14ac:dyDescent="0.25">
      <c r="B10" s="146" t="s">
        <v>7</v>
      </c>
      <c r="C10" s="146"/>
      <c r="D10" s="152" t="s">
        <v>11</v>
      </c>
      <c r="E10" s="152"/>
      <c r="F10" s="144" t="s">
        <v>15</v>
      </c>
      <c r="G10" s="144"/>
      <c r="AE10" s="19" t="s">
        <v>5</v>
      </c>
      <c r="AF10" s="51">
        <f>GEOMEAN(X22,X40,X58,X75,X91,X108,X125,X142,X160,X177,X193)</f>
        <v>2.2763713960992713</v>
      </c>
      <c r="AG10" s="52">
        <f t="shared" ref="AG10:AG13" si="1">GEOMEAN(Y22,Y40,Y58,Y75,Y91,Y108,Y125,Y142,Y160,Y177,Y193)</f>
        <v>1</v>
      </c>
      <c r="AH10" s="14">
        <f>GEOMEAN(Z22,Z40,Z58,Z75,Z91,Z108,Z125,Z142,Z160,Z177,Z193)</f>
        <v>1.5148943273730502</v>
      </c>
      <c r="AI10" s="14">
        <f t="shared" ref="AI10:AI13" si="2">GEOMEAN(AA22,AA40,AA58,AA75,AA91,AA108,AA125,AA142,AA160,AA177,AA193)</f>
        <v>4.2108985478982106</v>
      </c>
      <c r="AJ10" s="14">
        <f t="shared" ref="AJ10:AJ13" si="3">GEOMEAN(AB22,AB40,AB58,AB75,AB91,AB108,AB125,AB142,AB160,AB177,AB193)</f>
        <v>0.30467070387550765</v>
      </c>
      <c r="AN10" s="19" t="s">
        <v>5</v>
      </c>
      <c r="AO10" s="52">
        <f>AF10/AF14</f>
        <v>0.35055534666805799</v>
      </c>
      <c r="AP10" s="52">
        <f t="shared" ref="AP10:AS10" si="4">AG10/AG14</f>
        <v>0.20927557979634939</v>
      </c>
      <c r="AQ10" s="52">
        <f t="shared" si="4"/>
        <v>0.21291223734590106</v>
      </c>
      <c r="AR10" s="52">
        <f t="shared" si="4"/>
        <v>0.51861409905089562</v>
      </c>
      <c r="AS10" s="52">
        <f t="shared" si="4"/>
        <v>8.7304125363203811E-2</v>
      </c>
      <c r="AT10" s="122">
        <f t="shared" ref="AT10:AT13" si="5">AVERAGE(AO10:AS10)</f>
        <v>0.27573227764488156</v>
      </c>
      <c r="AU10" s="44"/>
      <c r="AV10" s="46"/>
      <c r="AW10" s="46"/>
      <c r="AX10" s="46"/>
      <c r="AY10" s="46"/>
      <c r="AZ10" s="45"/>
    </row>
    <row r="11" spans="2:52" x14ac:dyDescent="0.25">
      <c r="B11" s="146" t="s">
        <v>8</v>
      </c>
      <c r="C11" s="146"/>
      <c r="D11" s="152" t="s">
        <v>11</v>
      </c>
      <c r="E11" s="152"/>
      <c r="F11" s="144" t="s">
        <v>16</v>
      </c>
      <c r="G11" s="144"/>
      <c r="AE11" s="19" t="s">
        <v>6</v>
      </c>
      <c r="AF11" s="51">
        <f t="shared" ref="AF11:AF12" si="6">GEOMEAN(X23,X41,X59,X76,X92,X109,X126,X143,X161,X178,X194)</f>
        <v>0.42387620885315247</v>
      </c>
      <c r="AG11" s="14">
        <f t="shared" si="1"/>
        <v>0.66011205001610984</v>
      </c>
      <c r="AH11" s="52">
        <f t="shared" ref="AH11:AH13" si="7">GEOMEAN(Z23,Z41,Z59,Z76,Z92,Z109,Z126,Z143,Z161,Z178,Z194)</f>
        <v>1</v>
      </c>
      <c r="AI11" s="14">
        <f t="shared" si="2"/>
        <v>0.74385404247622877</v>
      </c>
      <c r="AJ11" s="14">
        <f t="shared" si="3"/>
        <v>1.009215491309172</v>
      </c>
      <c r="AN11" s="19" t="s">
        <v>6</v>
      </c>
      <c r="AO11" s="52">
        <f>AF11/AF14</f>
        <v>6.5275847163376935E-2</v>
      </c>
      <c r="AP11" s="52">
        <f t="shared" ref="AP11:AS11" si="8">AG11/AG14</f>
        <v>0.13814533199767817</v>
      </c>
      <c r="AQ11" s="52">
        <f t="shared" si="8"/>
        <v>0.1405459334679193</v>
      </c>
      <c r="AR11" s="52">
        <f t="shared" si="8"/>
        <v>9.1613034528397114E-2</v>
      </c>
      <c r="AS11" s="52">
        <f t="shared" si="8"/>
        <v>0.2891931342625762</v>
      </c>
      <c r="AT11" s="122">
        <f t="shared" si="5"/>
        <v>0.14495465628398954</v>
      </c>
      <c r="AU11" s="50"/>
      <c r="AV11" s="50"/>
      <c r="AW11" s="50"/>
      <c r="AX11" s="50"/>
      <c r="AY11" s="50"/>
      <c r="AZ11" s="50"/>
    </row>
    <row r="12" spans="2:52" x14ac:dyDescent="0.25">
      <c r="AE12" s="19" t="s">
        <v>7</v>
      </c>
      <c r="AF12" s="51">
        <f t="shared" si="6"/>
        <v>1.1193612639625192</v>
      </c>
      <c r="AG12" s="14">
        <f t="shared" si="1"/>
        <v>0.23747900563862567</v>
      </c>
      <c r="AH12" s="14">
        <f t="shared" si="7"/>
        <v>1.3443497553244217</v>
      </c>
      <c r="AI12" s="52">
        <f t="shared" si="2"/>
        <v>1</v>
      </c>
      <c r="AJ12" s="14">
        <f t="shared" si="3"/>
        <v>0.68666862712436405</v>
      </c>
      <c r="AN12" s="19" t="s">
        <v>7</v>
      </c>
      <c r="AO12" s="52">
        <f>AF12/AF14</f>
        <v>0.17237875884733889</v>
      </c>
      <c r="AP12" s="52">
        <f>AG12/AG14</f>
        <v>4.9698556594483918E-2</v>
      </c>
      <c r="AQ12" s="52">
        <f>AH12/AH14</f>
        <v>0.18894289126943975</v>
      </c>
      <c r="AR12" s="52">
        <f>AI12/AI14</f>
        <v>0.12315996055277845</v>
      </c>
      <c r="AS12" s="52">
        <f>AJ12/AJ14</f>
        <v>0.1967665520277278</v>
      </c>
      <c r="AT12" s="122">
        <f t="shared" si="5"/>
        <v>0.14618934385835375</v>
      </c>
      <c r="AU12" s="43"/>
      <c r="AV12" s="43"/>
      <c r="AW12" s="43"/>
      <c r="AX12" s="43"/>
      <c r="AY12" s="43"/>
      <c r="AZ12" s="43"/>
    </row>
    <row r="13" spans="2:52" x14ac:dyDescent="0.25">
      <c r="AE13" s="19" t="s">
        <v>8</v>
      </c>
      <c r="AF13" s="51">
        <f>GEOMEAN(X25,X43,X61,X78,X94,X111,X128,X145,X163,X180,X196)</f>
        <v>1.674005956063821</v>
      </c>
      <c r="AG13" s="14">
        <f t="shared" si="1"/>
        <v>2.4415017033609403</v>
      </c>
      <c r="AH13" s="14">
        <f t="shared" si="7"/>
        <v>0.89668815363506904</v>
      </c>
      <c r="AI13" s="14">
        <f t="shared" si="2"/>
        <v>1.3178868813501694</v>
      </c>
      <c r="AJ13" s="52">
        <f t="shared" si="3"/>
        <v>1</v>
      </c>
      <c r="AN13" s="19" t="s">
        <v>8</v>
      </c>
      <c r="AO13" s="52">
        <f>AF13/AF14</f>
        <v>0.2577926164675613</v>
      </c>
      <c r="AP13" s="52">
        <f t="shared" ref="AP13:AS13" si="9">AG13/AG14</f>
        <v>0.51094668454463543</v>
      </c>
      <c r="AQ13" s="52">
        <f t="shared" si="9"/>
        <v>0.1260258735822658</v>
      </c>
      <c r="AR13" s="52">
        <f t="shared" si="9"/>
        <v>0.16231089632011106</v>
      </c>
      <c r="AS13" s="52">
        <f t="shared" si="9"/>
        <v>0.28655241299103507</v>
      </c>
      <c r="AT13" s="122">
        <f t="shared" si="5"/>
        <v>0.26872569678112174</v>
      </c>
      <c r="AU13" s="43"/>
      <c r="AV13" s="43"/>
      <c r="AW13" s="43"/>
      <c r="AX13" s="43"/>
      <c r="AY13" s="43"/>
      <c r="AZ13" s="43"/>
    </row>
    <row r="14" spans="2:52" x14ac:dyDescent="0.25">
      <c r="AE14" s="22" t="s">
        <v>27</v>
      </c>
      <c r="AF14" s="17">
        <f>SUM(AF9:AF13)</f>
        <v>6.4936148249787644</v>
      </c>
      <c r="AG14" s="17">
        <f t="shared" ref="AG14:AJ14" si="10">SUM(AG9:AG13)</f>
        <v>4.7783883861323986</v>
      </c>
      <c r="AH14" s="17">
        <f t="shared" si="10"/>
        <v>7.115111588968583</v>
      </c>
      <c r="AI14" s="17">
        <f t="shared" si="10"/>
        <v>8.1195219250777875</v>
      </c>
      <c r="AJ14" s="17">
        <f t="shared" si="10"/>
        <v>3.4897629706272464</v>
      </c>
      <c r="AN14" s="22" t="s">
        <v>27</v>
      </c>
      <c r="AO14" s="17">
        <f>SUM(AO9:AO13)</f>
        <v>1</v>
      </c>
      <c r="AP14" s="17">
        <f t="shared" ref="AP14:AS14" si="11">SUM(AP9:AP13)</f>
        <v>1</v>
      </c>
      <c r="AQ14" s="17">
        <f t="shared" si="11"/>
        <v>1</v>
      </c>
      <c r="AR14" s="17">
        <f t="shared" si="11"/>
        <v>0.99999999999999989</v>
      </c>
      <c r="AS14" s="17">
        <f t="shared" si="11"/>
        <v>1</v>
      </c>
      <c r="AT14" s="121">
        <f>SUM(AT9:AT13)</f>
        <v>1</v>
      </c>
      <c r="AU14" s="43"/>
      <c r="AV14" s="54"/>
      <c r="AW14" s="43"/>
      <c r="AX14" s="43"/>
      <c r="AY14" s="43"/>
      <c r="AZ14" s="43"/>
    </row>
    <row r="15" spans="2:52" x14ac:dyDescent="0.25">
      <c r="AT15" s="41"/>
    </row>
    <row r="16" spans="2:52" x14ac:dyDescent="0.25">
      <c r="B16" s="175" t="s">
        <v>30</v>
      </c>
      <c r="C16" s="176"/>
    </row>
    <row r="17" spans="2:50" x14ac:dyDescent="0.25">
      <c r="B17" s="158" t="s">
        <v>3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60"/>
      <c r="Y17" s="13"/>
    </row>
    <row r="18" spans="2:50" x14ac:dyDescent="0.25">
      <c r="B18" s="161" t="s">
        <v>1</v>
      </c>
      <c r="C18" s="157" t="s">
        <v>17</v>
      </c>
      <c r="D18" s="162" t="s">
        <v>2</v>
      </c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4"/>
      <c r="U18" s="157" t="s">
        <v>18</v>
      </c>
      <c r="V18" s="5"/>
      <c r="W18" s="5"/>
      <c r="AE18" s="137" t="s">
        <v>71</v>
      </c>
      <c r="AF18" s="138"/>
      <c r="AG18" s="138"/>
      <c r="AH18" s="138"/>
      <c r="AI18" s="138"/>
      <c r="AJ18" s="139"/>
      <c r="AN18" s="137" t="s">
        <v>28</v>
      </c>
      <c r="AO18" s="138"/>
      <c r="AP18" s="138"/>
      <c r="AQ18" s="138"/>
      <c r="AR18" s="138"/>
      <c r="AS18" s="139"/>
    </row>
    <row r="19" spans="2:50" x14ac:dyDescent="0.25">
      <c r="B19" s="161"/>
      <c r="C19" s="157"/>
      <c r="D19" s="165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7"/>
      <c r="U19" s="157"/>
      <c r="V19" s="5"/>
      <c r="W19" s="131" t="s">
        <v>19</v>
      </c>
      <c r="X19" s="132"/>
      <c r="Y19" s="132"/>
      <c r="Z19" s="132"/>
      <c r="AA19" s="132"/>
      <c r="AB19" s="133"/>
      <c r="AE19" s="131" t="s">
        <v>26</v>
      </c>
      <c r="AF19" s="132"/>
      <c r="AG19" s="132"/>
      <c r="AH19" s="132"/>
      <c r="AI19" s="132"/>
      <c r="AJ19" s="133"/>
      <c r="AN19" s="131" t="s">
        <v>29</v>
      </c>
      <c r="AO19" s="132"/>
      <c r="AP19" s="132"/>
      <c r="AQ19" s="132"/>
      <c r="AR19" s="132"/>
      <c r="AS19" s="133"/>
    </row>
    <row r="20" spans="2:50" x14ac:dyDescent="0.25">
      <c r="B20" s="6">
        <v>1</v>
      </c>
      <c r="C20" s="1" t="s">
        <v>4</v>
      </c>
      <c r="D20" s="7">
        <v>9</v>
      </c>
      <c r="E20" s="7">
        <v>8</v>
      </c>
      <c r="F20" s="7">
        <v>7</v>
      </c>
      <c r="G20" s="7">
        <v>6</v>
      </c>
      <c r="H20" s="7">
        <v>5</v>
      </c>
      <c r="I20" s="7">
        <v>4</v>
      </c>
      <c r="J20" s="7">
        <v>3</v>
      </c>
      <c r="K20" s="7">
        <v>2</v>
      </c>
      <c r="L20" s="8">
        <v>1</v>
      </c>
      <c r="M20" s="7">
        <v>2</v>
      </c>
      <c r="N20" s="7">
        <v>3</v>
      </c>
      <c r="O20" s="7">
        <v>4</v>
      </c>
      <c r="P20" s="7">
        <v>5</v>
      </c>
      <c r="Q20" s="7">
        <v>6</v>
      </c>
      <c r="R20" s="7">
        <v>7</v>
      </c>
      <c r="S20" s="7">
        <v>8</v>
      </c>
      <c r="T20" s="9">
        <v>9</v>
      </c>
      <c r="U20" s="1" t="s">
        <v>5</v>
      </c>
      <c r="W20" s="2" t="s">
        <v>0</v>
      </c>
      <c r="X20" s="7" t="s">
        <v>4</v>
      </c>
      <c r="Y20" s="7" t="s">
        <v>5</v>
      </c>
      <c r="Z20" s="7" t="s">
        <v>6</v>
      </c>
      <c r="AA20" s="7" t="s">
        <v>7</v>
      </c>
      <c r="AB20" s="7" t="s">
        <v>8</v>
      </c>
      <c r="AE20" s="19" t="s">
        <v>0</v>
      </c>
      <c r="AF20" s="19" t="s">
        <v>4</v>
      </c>
      <c r="AG20" s="19" t="s">
        <v>5</v>
      </c>
      <c r="AH20" s="19" t="s">
        <v>6</v>
      </c>
      <c r="AI20" s="19" t="s">
        <v>7</v>
      </c>
      <c r="AJ20" s="19" t="s">
        <v>8</v>
      </c>
      <c r="AN20" s="19" t="s">
        <v>0</v>
      </c>
      <c r="AO20" s="19" t="s">
        <v>4</v>
      </c>
      <c r="AP20" s="19" t="s">
        <v>5</v>
      </c>
      <c r="AQ20" s="19" t="s">
        <v>6</v>
      </c>
      <c r="AR20" s="19" t="s">
        <v>7</v>
      </c>
      <c r="AS20" s="19" t="s">
        <v>8</v>
      </c>
      <c r="AT20" s="38" t="s">
        <v>45</v>
      </c>
    </row>
    <row r="21" spans="2:50" x14ac:dyDescent="0.25">
      <c r="B21" s="6">
        <v>2</v>
      </c>
      <c r="C21" s="1" t="s">
        <v>4</v>
      </c>
      <c r="D21" s="9">
        <v>9</v>
      </c>
      <c r="E21" s="7">
        <v>8</v>
      </c>
      <c r="F21" s="7">
        <v>7</v>
      </c>
      <c r="G21" s="7">
        <v>6</v>
      </c>
      <c r="H21" s="7">
        <v>5</v>
      </c>
      <c r="I21" s="7">
        <v>4</v>
      </c>
      <c r="J21" s="7">
        <v>3</v>
      </c>
      <c r="K21" s="7">
        <v>2</v>
      </c>
      <c r="L21" s="8">
        <v>1</v>
      </c>
      <c r="M21" s="7">
        <v>2</v>
      </c>
      <c r="N21" s="7">
        <v>3</v>
      </c>
      <c r="O21" s="7">
        <v>4</v>
      </c>
      <c r="P21" s="7">
        <v>5</v>
      </c>
      <c r="Q21" s="7">
        <v>6</v>
      </c>
      <c r="R21" s="7">
        <v>7</v>
      </c>
      <c r="S21" s="7">
        <v>8</v>
      </c>
      <c r="T21" s="7">
        <v>9</v>
      </c>
      <c r="U21" s="1" t="s">
        <v>6</v>
      </c>
      <c r="W21" s="16" t="s">
        <v>4</v>
      </c>
      <c r="X21" s="14">
        <v>1</v>
      </c>
      <c r="Y21" s="15">
        <f>1/9</f>
        <v>0.1111111111111111</v>
      </c>
      <c r="Z21" s="18">
        <v>5</v>
      </c>
      <c r="AA21" s="15">
        <f>1/7</f>
        <v>0.14285714285714285</v>
      </c>
      <c r="AB21" s="15">
        <f>1/5</f>
        <v>0.2</v>
      </c>
      <c r="AE21" s="20" t="s">
        <v>4</v>
      </c>
      <c r="AF21" s="14">
        <f>X21*X39*X57*X74*X90*X107*X124*X141*X159*X176*X192</f>
        <v>1</v>
      </c>
      <c r="AG21" s="14">
        <f>(Y21*Y39*Y57*Y74*Y90*Y107*Y124*Y141*Y159*Y176*Y192)</f>
        <v>1.1757789535567312E-4</v>
      </c>
      <c r="AH21" s="14">
        <f>(Z21*Z39*Z57*Z74*Z90*Z107*Z124*Z141*Z159*Z176*Z192)</f>
        <v>12600</v>
      </c>
      <c r="AI21" s="14">
        <f t="shared" ref="AI21:AJ21" si="12">(AA21*AA39*AA57*AA74*AA90*AA107*AA124*AA141*AA159*AA176*AA192)</f>
        <v>0.16071428571428562</v>
      </c>
      <c r="AJ21" s="14">
        <f t="shared" si="12"/>
        <v>3.8408779149519894E-4</v>
      </c>
      <c r="AN21" s="20" t="s">
        <v>4</v>
      </c>
      <c r="AO21" s="14">
        <f>AF21/AF26</f>
        <v>1.0044310030830195E-4</v>
      </c>
      <c r="AP21" s="14">
        <f>AG21/AG26</f>
        <v>6.3984451593515697E-9</v>
      </c>
      <c r="AQ21" s="21">
        <f>AH21/AH26</f>
        <v>0.99028188361185876</v>
      </c>
      <c r="AR21" s="14">
        <f>AI21/AI26</f>
        <v>2.177361934500733E-8</v>
      </c>
      <c r="AS21" s="14">
        <f>AJ21/AJ26</f>
        <v>1.8095474599213925E-4</v>
      </c>
      <c r="AT21" s="39">
        <f>AVERAGE(AO21:AS21)</f>
        <v>0.19811266192604474</v>
      </c>
    </row>
    <row r="22" spans="2:50" x14ac:dyDescent="0.25">
      <c r="B22" s="6">
        <v>3</v>
      </c>
      <c r="C22" s="1" t="s">
        <v>4</v>
      </c>
      <c r="D22" s="7">
        <v>9</v>
      </c>
      <c r="E22" s="7">
        <v>8</v>
      </c>
      <c r="F22" s="7">
        <v>7</v>
      </c>
      <c r="G22" s="7">
        <v>6</v>
      </c>
      <c r="H22" s="7">
        <v>5</v>
      </c>
      <c r="I22" s="7">
        <v>4</v>
      </c>
      <c r="J22" s="7">
        <v>3</v>
      </c>
      <c r="K22" s="7">
        <v>2</v>
      </c>
      <c r="L22" s="8">
        <v>1</v>
      </c>
      <c r="M22" s="7">
        <v>2</v>
      </c>
      <c r="N22" s="7">
        <v>3</v>
      </c>
      <c r="O22" s="7">
        <v>4</v>
      </c>
      <c r="P22" s="7">
        <v>5</v>
      </c>
      <c r="Q22" s="7">
        <v>6</v>
      </c>
      <c r="R22" s="9">
        <v>7</v>
      </c>
      <c r="S22" s="7">
        <v>8</v>
      </c>
      <c r="T22" s="7">
        <v>9</v>
      </c>
      <c r="U22" s="1" t="s">
        <v>7</v>
      </c>
      <c r="W22" s="7" t="s">
        <v>5</v>
      </c>
      <c r="X22" s="18">
        <v>9</v>
      </c>
      <c r="Y22" s="14">
        <v>1</v>
      </c>
      <c r="Z22" s="18">
        <v>9</v>
      </c>
      <c r="AA22" s="18">
        <v>5</v>
      </c>
      <c r="AB22" s="34">
        <f>1/7</f>
        <v>0.14285714285714285</v>
      </c>
      <c r="AE22" s="19" t="s">
        <v>5</v>
      </c>
      <c r="AF22" s="37">
        <f>(X22*X40*X58*X75*X91*X108*X125*X142*X160*X177*X193)</f>
        <v>8505</v>
      </c>
      <c r="AG22" s="14">
        <v>1</v>
      </c>
      <c r="AH22" s="14">
        <f>(Z22*Z40*Z58*Z75*Z91*Z108*Z125*Z142*Z160*Z177*Z193)</f>
        <v>96.428571428571431</v>
      </c>
      <c r="AI22" s="14">
        <f t="shared" ref="AI22:AJ24" si="13">(AA22*AA40*AA58*AA75*AA91*AA108*AA125*AA142*AA160*AA177*AA193)</f>
        <v>7381124.9999999981</v>
      </c>
      <c r="AJ22" s="14">
        <f t="shared" si="13"/>
        <v>2.0996052742084481E-6</v>
      </c>
      <c r="AN22" s="19" t="s">
        <v>5</v>
      </c>
      <c r="AO22" s="21">
        <f>AF22/AF26</f>
        <v>0.85426856812210805</v>
      </c>
      <c r="AP22" s="14">
        <f>AG22/AG26</f>
        <v>5.4418776080285106E-5</v>
      </c>
      <c r="AQ22" s="21">
        <f>AH22/AH26</f>
        <v>7.5786878847846333E-3</v>
      </c>
      <c r="AR22" s="21">
        <f>AI22/AI26</f>
        <v>0.99999701565815202</v>
      </c>
      <c r="AS22" s="21">
        <f>AJ22/AJ26</f>
        <v>9.8918410709988619E-7</v>
      </c>
      <c r="AT22" s="39">
        <f t="shared" ref="AT22:AT25" si="14">AVERAGE(AO22:AS22)</f>
        <v>0.37237993592504642</v>
      </c>
    </row>
    <row r="23" spans="2:50" x14ac:dyDescent="0.25">
      <c r="B23" s="6">
        <v>4</v>
      </c>
      <c r="C23" s="1" t="s">
        <v>4</v>
      </c>
      <c r="D23" s="7">
        <v>9</v>
      </c>
      <c r="E23" s="7">
        <v>8</v>
      </c>
      <c r="F23" s="7">
        <v>7</v>
      </c>
      <c r="G23" s="7">
        <v>6</v>
      </c>
      <c r="H23" s="7">
        <v>5</v>
      </c>
      <c r="I23" s="7">
        <v>4</v>
      </c>
      <c r="J23" s="7">
        <v>3</v>
      </c>
      <c r="K23" s="7">
        <v>2</v>
      </c>
      <c r="L23" s="8">
        <v>1</v>
      </c>
      <c r="M23" s="7">
        <v>2</v>
      </c>
      <c r="N23" s="7">
        <v>3</v>
      </c>
      <c r="O23" s="7">
        <v>4</v>
      </c>
      <c r="P23" s="7">
        <v>5</v>
      </c>
      <c r="Q23" s="7">
        <v>6</v>
      </c>
      <c r="R23" s="7">
        <v>7</v>
      </c>
      <c r="S23" s="7">
        <v>8</v>
      </c>
      <c r="T23" s="9">
        <v>9</v>
      </c>
      <c r="U23" s="1" t="s">
        <v>8</v>
      </c>
      <c r="W23" s="7" t="s">
        <v>6</v>
      </c>
      <c r="X23" s="15">
        <f>1/5</f>
        <v>0.2</v>
      </c>
      <c r="Y23" s="15">
        <f>1/9</f>
        <v>0.1111111111111111</v>
      </c>
      <c r="Z23" s="14">
        <v>1</v>
      </c>
      <c r="AA23" s="18">
        <v>9</v>
      </c>
      <c r="AB23" s="15">
        <f>1/3</f>
        <v>0.33333333333333331</v>
      </c>
      <c r="AE23" s="19" t="s">
        <v>6</v>
      </c>
      <c r="AF23" s="14">
        <f>(X23*X41*X59*X76*X92*X109*X126*X143*X161*X178*X194)</f>
        <v>7.9365079365079365E-5</v>
      </c>
      <c r="AG23" s="14">
        <f>(Y23*Y41*Y59*Y76*Y92*Y109*Y126*Y143*Y161*Y178*Y194)</f>
        <v>1.037037037037037E-2</v>
      </c>
      <c r="AH23" s="14">
        <v>1</v>
      </c>
      <c r="AI23" s="14">
        <f t="shared" si="13"/>
        <v>3.8580246913580245E-2</v>
      </c>
      <c r="AJ23" s="14">
        <f t="shared" si="13"/>
        <v>1.1061728395061725</v>
      </c>
      <c r="AN23" s="19" t="s">
        <v>6</v>
      </c>
      <c r="AO23" s="14">
        <f>AF23/AF26</f>
        <v>7.9716746276430119E-9</v>
      </c>
      <c r="AP23" s="14">
        <f>AG23/AG26</f>
        <v>5.6434286305480853E-7</v>
      </c>
      <c r="AQ23" s="21">
        <f>AH23/AH26</f>
        <v>7.8593800286655451E-5</v>
      </c>
      <c r="AR23" s="21">
        <f>AI23/AI26</f>
        <v>5.226863354425631E-9</v>
      </c>
      <c r="AS23" s="14">
        <f>AJ23/AJ26</f>
        <v>0.52114966845736088</v>
      </c>
      <c r="AT23" s="39">
        <f t="shared" si="14"/>
        <v>0.10424576795980971</v>
      </c>
    </row>
    <row r="24" spans="2:50" x14ac:dyDescent="0.25">
      <c r="B24" s="6">
        <v>5</v>
      </c>
      <c r="C24" s="1" t="s">
        <v>5</v>
      </c>
      <c r="D24" s="9">
        <v>9</v>
      </c>
      <c r="E24" s="7">
        <v>8</v>
      </c>
      <c r="F24" s="7">
        <v>7</v>
      </c>
      <c r="G24" s="7">
        <v>6</v>
      </c>
      <c r="H24" s="7">
        <v>5</v>
      </c>
      <c r="I24" s="7">
        <v>4</v>
      </c>
      <c r="J24" s="7">
        <v>3</v>
      </c>
      <c r="K24" s="7">
        <v>2</v>
      </c>
      <c r="L24" s="8">
        <v>1</v>
      </c>
      <c r="M24" s="7">
        <v>2</v>
      </c>
      <c r="N24" s="7">
        <v>3</v>
      </c>
      <c r="O24" s="7">
        <v>4</v>
      </c>
      <c r="P24" s="7">
        <v>5</v>
      </c>
      <c r="Q24" s="7">
        <v>6</v>
      </c>
      <c r="R24" s="7">
        <v>7</v>
      </c>
      <c r="S24" s="7">
        <v>8</v>
      </c>
      <c r="T24" s="7">
        <v>9</v>
      </c>
      <c r="U24" s="1" t="s">
        <v>6</v>
      </c>
      <c r="W24" s="7" t="s">
        <v>7</v>
      </c>
      <c r="X24" s="18">
        <v>7</v>
      </c>
      <c r="Y24" s="15">
        <f>1/5</f>
        <v>0.2</v>
      </c>
      <c r="Z24" s="15">
        <f>1/9</f>
        <v>0.1111111111111111</v>
      </c>
      <c r="AA24" s="14">
        <v>1</v>
      </c>
      <c r="AB24" s="15">
        <f>1/9</f>
        <v>0.1111111111111111</v>
      </c>
      <c r="AE24" s="19" t="s">
        <v>7</v>
      </c>
      <c r="AF24" s="14">
        <f>(X24*X42*X60*X77*X93*X110*X127*X144*X162*X179*X195)</f>
        <v>3.456790123456789</v>
      </c>
      <c r="AG24" s="14">
        <f t="shared" ref="AG24:AH25" si="15">(Y24*Y42*Y60*Y77*Y93*Y110*Y127*Y144*Y162*Y179*Y195)</f>
        <v>1.3548070246744225E-7</v>
      </c>
      <c r="AH24" s="14">
        <f t="shared" si="15"/>
        <v>25.919999999999998</v>
      </c>
      <c r="AI24" s="14">
        <v>1</v>
      </c>
      <c r="AJ24" s="14">
        <f t="shared" si="13"/>
        <v>1.6003657978966614E-2</v>
      </c>
      <c r="AN24" s="19" t="s">
        <v>7</v>
      </c>
      <c r="AO24" s="14">
        <f>AF24/AF26</f>
        <v>3.4721071711511775E-4</v>
      </c>
      <c r="AP24" s="14">
        <f>AG25/AG26</f>
        <v>0.99994501047523887</v>
      </c>
      <c r="AQ24" s="21">
        <f>AH24/AH26</f>
        <v>2.0371513034301092E-3</v>
      </c>
      <c r="AR24" s="14">
        <f>AI24/AI26</f>
        <v>1.3548029814671237E-7</v>
      </c>
      <c r="AS24" s="14">
        <f>AJ24/AJ26</f>
        <v>7.5397810830057982E-3</v>
      </c>
      <c r="AT24" s="39">
        <f t="shared" si="14"/>
        <v>0.20197385781181759</v>
      </c>
    </row>
    <row r="25" spans="2:50" x14ac:dyDescent="0.25">
      <c r="B25" s="6">
        <v>6</v>
      </c>
      <c r="C25" s="1" t="s">
        <v>5</v>
      </c>
      <c r="D25" s="29">
        <v>9</v>
      </c>
      <c r="E25" s="7">
        <v>8</v>
      </c>
      <c r="F25" s="7">
        <v>7</v>
      </c>
      <c r="G25" s="7">
        <v>6</v>
      </c>
      <c r="H25" s="9">
        <v>5</v>
      </c>
      <c r="I25" s="7">
        <v>4</v>
      </c>
      <c r="J25" s="7">
        <v>3</v>
      </c>
      <c r="K25" s="7">
        <v>2</v>
      </c>
      <c r="L25" s="8">
        <v>1</v>
      </c>
      <c r="M25" s="7">
        <v>2</v>
      </c>
      <c r="N25" s="7">
        <v>3</v>
      </c>
      <c r="O25" s="7">
        <v>4</v>
      </c>
      <c r="P25" s="7">
        <v>5</v>
      </c>
      <c r="Q25" s="7">
        <v>6</v>
      </c>
      <c r="R25" s="7">
        <v>7</v>
      </c>
      <c r="S25" s="7">
        <v>8</v>
      </c>
      <c r="T25" s="7">
        <v>9</v>
      </c>
      <c r="U25" s="1" t="s">
        <v>7</v>
      </c>
      <c r="W25" s="7" t="s">
        <v>8</v>
      </c>
      <c r="X25" s="18">
        <v>5</v>
      </c>
      <c r="Y25" s="18">
        <v>7</v>
      </c>
      <c r="Z25" s="18">
        <v>3</v>
      </c>
      <c r="AA25" s="18">
        <v>9</v>
      </c>
      <c r="AB25" s="14">
        <v>1</v>
      </c>
      <c r="AE25" s="19" t="s">
        <v>8</v>
      </c>
      <c r="AF25" s="21">
        <f>X25*X43*X61*X78*X94*X111*X128*X145*X163*X179*X195</f>
        <v>1446.4285714285713</v>
      </c>
      <c r="AG25" s="14">
        <f t="shared" si="15"/>
        <v>18375</v>
      </c>
      <c r="AH25" s="14">
        <f t="shared" ref="AH25" si="16">(Z25*Z43*Z61*Z78*Z94*Z111*Z128*Z145*Z163*Z180*Z196)</f>
        <v>0.3013392857142857</v>
      </c>
      <c r="AI25" s="14">
        <f t="shared" ref="AI25" si="17">(AA25*AA43*AA61*AA78*AA94*AA111*AA128*AA145*AA163*AA180*AA196)</f>
        <v>20.828571428571426</v>
      </c>
      <c r="AJ25" s="14">
        <v>1</v>
      </c>
      <c r="AN25" s="19" t="s">
        <v>8</v>
      </c>
      <c r="AO25" s="21">
        <f>AF25/AF26</f>
        <v>0.1452837700887939</v>
      </c>
      <c r="AP25" s="21">
        <f>AG25/AG26</f>
        <v>0.99994501047523887</v>
      </c>
      <c r="AQ25" s="21">
        <f>AH25/AH26</f>
        <v>2.3683399639951977E-5</v>
      </c>
      <c r="AR25" s="21">
        <f>AI25/AI26</f>
        <v>2.8218610671129514E-6</v>
      </c>
      <c r="AS25" s="14">
        <f>AJ25/AJ26</f>
        <v>0.47112860652953398</v>
      </c>
      <c r="AT25" s="39">
        <f t="shared" si="14"/>
        <v>0.32327677847085473</v>
      </c>
    </row>
    <row r="26" spans="2:50" x14ac:dyDescent="0.25">
      <c r="B26" s="6">
        <v>7</v>
      </c>
      <c r="C26" s="1" t="s">
        <v>9</v>
      </c>
      <c r="D26" s="7">
        <v>9</v>
      </c>
      <c r="E26" s="7">
        <v>8</v>
      </c>
      <c r="F26" s="7">
        <v>7</v>
      </c>
      <c r="G26" s="7">
        <v>6</v>
      </c>
      <c r="H26" s="7">
        <v>5</v>
      </c>
      <c r="I26" s="7">
        <v>4</v>
      </c>
      <c r="J26" s="7">
        <v>3</v>
      </c>
      <c r="K26" s="7">
        <v>2</v>
      </c>
      <c r="L26" s="8">
        <v>1</v>
      </c>
      <c r="M26" s="7">
        <v>2</v>
      </c>
      <c r="N26" s="7">
        <v>3</v>
      </c>
      <c r="O26" s="7">
        <v>4</v>
      </c>
      <c r="P26" s="7">
        <v>5</v>
      </c>
      <c r="Q26" s="7">
        <v>6</v>
      </c>
      <c r="R26" s="7">
        <v>7</v>
      </c>
      <c r="S26" s="7">
        <v>8</v>
      </c>
      <c r="T26" s="9">
        <v>9</v>
      </c>
      <c r="U26" s="1" t="s">
        <v>8</v>
      </c>
      <c r="W26" s="11"/>
      <c r="X26" s="11"/>
      <c r="Y26" s="11"/>
      <c r="Z26" s="11"/>
      <c r="AA26" s="11"/>
      <c r="AB26" s="11"/>
      <c r="AC26" s="12"/>
      <c r="AE26" s="22" t="s">
        <v>27</v>
      </c>
      <c r="AF26" s="17">
        <f>SUM(AF21:AF25)</f>
        <v>9955.8854409171072</v>
      </c>
      <c r="AG26" s="17">
        <f t="shared" ref="AG26:AJ26" si="18">SUM(AG21:AG25)</f>
        <v>18376.010488083746</v>
      </c>
      <c r="AH26" s="17">
        <f t="shared" si="18"/>
        <v>12723.649910714284</v>
      </c>
      <c r="AI26" s="17">
        <f t="shared" si="18"/>
        <v>7381147.0278659593</v>
      </c>
      <c r="AJ26" s="17">
        <f t="shared" si="18"/>
        <v>2.1225626848819088</v>
      </c>
      <c r="AN26" s="175" t="s">
        <v>46</v>
      </c>
      <c r="AO26" s="177"/>
      <c r="AP26" s="177"/>
      <c r="AQ26" s="177"/>
      <c r="AR26" s="177"/>
      <c r="AS26" s="176"/>
      <c r="AT26" s="40">
        <f>SUM(AT21:AT25)</f>
        <v>1.1999890020935733</v>
      </c>
    </row>
    <row r="27" spans="2:50" x14ac:dyDescent="0.25">
      <c r="B27" s="6">
        <v>8</v>
      </c>
      <c r="C27" s="1" t="s">
        <v>6</v>
      </c>
      <c r="D27" s="9">
        <v>9</v>
      </c>
      <c r="E27" s="7">
        <v>8</v>
      </c>
      <c r="F27" s="7">
        <v>7</v>
      </c>
      <c r="G27" s="7">
        <v>6</v>
      </c>
      <c r="H27" s="7">
        <v>5</v>
      </c>
      <c r="I27" s="7">
        <v>4</v>
      </c>
      <c r="J27" s="7">
        <v>3</v>
      </c>
      <c r="K27" s="7">
        <v>2</v>
      </c>
      <c r="L27" s="8">
        <v>1</v>
      </c>
      <c r="M27" s="7">
        <v>2</v>
      </c>
      <c r="N27" s="7">
        <v>3</v>
      </c>
      <c r="O27" s="7">
        <v>4</v>
      </c>
      <c r="P27" s="7">
        <v>5</v>
      </c>
      <c r="Q27" s="7">
        <v>6</v>
      </c>
      <c r="R27" s="7">
        <v>7</v>
      </c>
      <c r="S27" s="7">
        <v>8</v>
      </c>
      <c r="T27" s="7">
        <v>9</v>
      </c>
      <c r="U27" s="1" t="s">
        <v>7</v>
      </c>
    </row>
    <row r="28" spans="2:50" x14ac:dyDescent="0.25">
      <c r="B28" s="6">
        <v>9</v>
      </c>
      <c r="C28" s="1" t="s">
        <v>6</v>
      </c>
      <c r="D28" s="7">
        <v>9</v>
      </c>
      <c r="E28" s="7">
        <v>8</v>
      </c>
      <c r="F28" s="7">
        <v>7</v>
      </c>
      <c r="G28" s="7">
        <v>6</v>
      </c>
      <c r="H28" s="7">
        <v>5</v>
      </c>
      <c r="I28" s="7">
        <v>4</v>
      </c>
      <c r="J28" s="7">
        <v>3</v>
      </c>
      <c r="K28" s="7">
        <v>2</v>
      </c>
      <c r="L28" s="8">
        <v>1</v>
      </c>
      <c r="M28" s="7">
        <v>2</v>
      </c>
      <c r="N28" s="7">
        <v>3</v>
      </c>
      <c r="O28" s="7">
        <v>4</v>
      </c>
      <c r="P28" s="7">
        <v>5</v>
      </c>
      <c r="Q28" s="7">
        <v>6</v>
      </c>
      <c r="R28" s="7">
        <v>7</v>
      </c>
      <c r="S28" s="9">
        <v>8</v>
      </c>
      <c r="T28" s="7">
        <v>9</v>
      </c>
      <c r="U28" s="1" t="s">
        <v>8</v>
      </c>
    </row>
    <row r="29" spans="2:50" x14ac:dyDescent="0.25">
      <c r="B29" s="6">
        <v>10</v>
      </c>
      <c r="C29" s="1" t="s">
        <v>7</v>
      </c>
      <c r="D29" s="7">
        <v>9</v>
      </c>
      <c r="E29" s="7">
        <v>8</v>
      </c>
      <c r="F29" s="7">
        <v>7</v>
      </c>
      <c r="G29" s="7">
        <v>6</v>
      </c>
      <c r="H29" s="7">
        <v>5</v>
      </c>
      <c r="I29" s="7">
        <v>4</v>
      </c>
      <c r="J29" s="7">
        <v>3</v>
      </c>
      <c r="K29" s="7">
        <v>2</v>
      </c>
      <c r="L29" s="8">
        <v>1</v>
      </c>
      <c r="M29" s="7">
        <v>2</v>
      </c>
      <c r="N29" s="7">
        <v>3</v>
      </c>
      <c r="O29" s="7">
        <v>4</v>
      </c>
      <c r="P29" s="7">
        <v>5</v>
      </c>
      <c r="Q29" s="7">
        <v>6</v>
      </c>
      <c r="R29" s="7">
        <v>7</v>
      </c>
      <c r="S29" s="7">
        <v>8</v>
      </c>
      <c r="T29" s="9">
        <v>9</v>
      </c>
      <c r="U29" s="1" t="s">
        <v>8</v>
      </c>
    </row>
    <row r="30" spans="2:50" ht="15" customHeight="1" x14ac:dyDescent="1.35">
      <c r="AE30" s="25"/>
      <c r="AF30" s="23">
        <f t="shared" ref="AF30:AJ34" si="19">AF9</f>
        <v>1</v>
      </c>
      <c r="AG30" s="23">
        <f t="shared" si="19"/>
        <v>0.43929562711672315</v>
      </c>
      <c r="AH30" s="23">
        <f t="shared" si="19"/>
        <v>2.3591793526360418</v>
      </c>
      <c r="AI30" s="23">
        <f t="shared" si="19"/>
        <v>0.84688245335317802</v>
      </c>
      <c r="AJ30" s="23">
        <f t="shared" si="19"/>
        <v>0.48920814831820258</v>
      </c>
      <c r="AK30" s="27"/>
      <c r="AL30" s="68">
        <f>AT9</f>
        <v>0.16439802543165336</v>
      </c>
      <c r="AN30" s="4">
        <f>AF30*AL30</f>
        <v>0.16439802543165336</v>
      </c>
      <c r="AO30" s="4">
        <f>AG30*AL31</f>
        <v>0.12112798382433067</v>
      </c>
      <c r="AP30" s="4">
        <f>AH30*AL32</f>
        <v>0.34197403217364242</v>
      </c>
      <c r="AQ30" s="4">
        <f>AI30*AL33</f>
        <v>0.12380519018085397</v>
      </c>
      <c r="AR30" s="4">
        <f>AJ30*AL34</f>
        <v>0.13146280052781134</v>
      </c>
      <c r="AT30" s="4">
        <f>SUM(AN30:AR30)</f>
        <v>0.8827680321382918</v>
      </c>
      <c r="AV30" s="23">
        <f>AL30</f>
        <v>0.16439802543165336</v>
      </c>
      <c r="AX30" s="4">
        <f>AT30/AV30</f>
        <v>5.3696997261399151</v>
      </c>
    </row>
    <row r="31" spans="2:50" ht="15" customHeight="1" x14ac:dyDescent="1.35">
      <c r="AE31" s="26"/>
      <c r="AF31" s="24">
        <f t="shared" si="19"/>
        <v>2.2763713960992713</v>
      </c>
      <c r="AG31" s="23">
        <f t="shared" si="19"/>
        <v>1</v>
      </c>
      <c r="AH31" s="23">
        <f t="shared" si="19"/>
        <v>1.5148943273730502</v>
      </c>
      <c r="AI31" s="23">
        <f t="shared" si="19"/>
        <v>4.2108985478982106</v>
      </c>
      <c r="AJ31" s="23">
        <f t="shared" si="19"/>
        <v>0.30467070387550765</v>
      </c>
      <c r="AK31" s="27"/>
      <c r="AL31" s="69">
        <f>AT10</f>
        <v>0.27573227764488156</v>
      </c>
      <c r="AN31" s="4">
        <f>AF31*AL30</f>
        <v>0.37423096266781625</v>
      </c>
      <c r="AO31" s="4">
        <f>AG31*AL31</f>
        <v>0.27573227764488156</v>
      </c>
      <c r="AP31" s="4">
        <f>AH31*AL32</f>
        <v>0.21959098653092601</v>
      </c>
      <c r="AQ31" s="4">
        <f>AI31*AL33</f>
        <v>0.61558849577133401</v>
      </c>
      <c r="AR31" s="4">
        <f>AJ31*AL34</f>
        <v>8.1872847187740599E-2</v>
      </c>
      <c r="AT31" s="4">
        <f t="shared" ref="AT31:AT34" si="20">SUM(AN31:AR31)</f>
        <v>1.5670155698026984</v>
      </c>
      <c r="AV31" s="23">
        <f>AL31</f>
        <v>0.27573227764488156</v>
      </c>
      <c r="AX31" s="4">
        <f t="shared" ref="AX31:AX34" si="21">AT31/AV31</f>
        <v>5.6831053048525346</v>
      </c>
    </row>
    <row r="32" spans="2:50" ht="15" customHeight="1" x14ac:dyDescent="1.35">
      <c r="AE32" s="26"/>
      <c r="AF32" s="24">
        <f t="shared" si="19"/>
        <v>0.42387620885315247</v>
      </c>
      <c r="AG32" s="23">
        <f t="shared" si="19"/>
        <v>0.66011205001610984</v>
      </c>
      <c r="AH32" s="23">
        <f t="shared" si="19"/>
        <v>1</v>
      </c>
      <c r="AI32" s="23">
        <f t="shared" si="19"/>
        <v>0.74385404247622877</v>
      </c>
      <c r="AJ32" s="23">
        <f t="shared" si="19"/>
        <v>1.009215491309172</v>
      </c>
      <c r="AK32" s="27"/>
      <c r="AL32" s="70">
        <f>AT11</f>
        <v>0.14495465628398954</v>
      </c>
      <c r="AN32" s="4">
        <f>AF32*AL30</f>
        <v>6.9684411762913373E-2</v>
      </c>
      <c r="AO32" s="4">
        <f>AG32*AL31</f>
        <v>0.18201419905177393</v>
      </c>
      <c r="AP32" s="4">
        <f>AH32*AL32</f>
        <v>0.14495465628398954</v>
      </c>
      <c r="AQ32" s="4">
        <f>AI32*AL33</f>
        <v>0.10874353439598389</v>
      </c>
      <c r="AR32" s="4">
        <f>AJ32*AL34</f>
        <v>0.27120213610435934</v>
      </c>
      <c r="AT32" s="4">
        <f t="shared" si="20"/>
        <v>0.7765989375990201</v>
      </c>
      <c r="AV32" s="23">
        <f>AL32</f>
        <v>0.14495465628398954</v>
      </c>
      <c r="AX32" s="4">
        <f t="shared" si="21"/>
        <v>5.3575301236100863</v>
      </c>
    </row>
    <row r="33" spans="2:50" ht="15" customHeight="1" x14ac:dyDescent="1.35">
      <c r="B33" s="175" t="s">
        <v>34</v>
      </c>
      <c r="C33" s="176"/>
      <c r="AE33" s="26"/>
      <c r="AF33" s="24">
        <f t="shared" si="19"/>
        <v>1.1193612639625192</v>
      </c>
      <c r="AG33" s="23">
        <f t="shared" si="19"/>
        <v>0.23747900563862567</v>
      </c>
      <c r="AH33" s="23">
        <f t="shared" si="19"/>
        <v>1.3443497553244217</v>
      </c>
      <c r="AI33" s="23">
        <f t="shared" si="19"/>
        <v>1</v>
      </c>
      <c r="AJ33" s="23">
        <f t="shared" si="19"/>
        <v>0.68666862712436405</v>
      </c>
      <c r="AK33" s="27"/>
      <c r="AL33" s="69">
        <f>AT12</f>
        <v>0.14618934385835375</v>
      </c>
      <c r="AN33" s="4">
        <f>AF33*AL30</f>
        <v>0.18402078154011789</v>
      </c>
      <c r="AO33" s="4">
        <f>AG33*AL31</f>
        <v>6.5480627117579931E-2</v>
      </c>
      <c r="AP33" s="4">
        <f>AH33*AL32</f>
        <v>0.19486975670851697</v>
      </c>
      <c r="AQ33" s="4">
        <f>AI33*AL33</f>
        <v>0.14618934385835375</v>
      </c>
      <c r="AR33" s="4">
        <f>AJ33*AL34</f>
        <v>0.18452550528173101</v>
      </c>
      <c r="AT33" s="4">
        <f t="shared" si="20"/>
        <v>0.77508601450629944</v>
      </c>
      <c r="AV33" s="23">
        <f>AL33</f>
        <v>0.14618934385835375</v>
      </c>
      <c r="AX33" s="4">
        <f t="shared" si="21"/>
        <v>5.3019323710577586</v>
      </c>
    </row>
    <row r="34" spans="2:50" ht="15" customHeight="1" x14ac:dyDescent="1.35">
      <c r="B34" s="158" t="s">
        <v>3</v>
      </c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60"/>
      <c r="AE34" s="26"/>
      <c r="AF34" s="24">
        <f t="shared" si="19"/>
        <v>1.674005956063821</v>
      </c>
      <c r="AG34" s="23">
        <f t="shared" si="19"/>
        <v>2.4415017033609403</v>
      </c>
      <c r="AH34" s="23">
        <f t="shared" si="19"/>
        <v>0.89668815363506904</v>
      </c>
      <c r="AI34" s="23">
        <f t="shared" si="19"/>
        <v>1.3178868813501694</v>
      </c>
      <c r="AJ34" s="23">
        <f t="shared" si="19"/>
        <v>1</v>
      </c>
      <c r="AK34" s="27"/>
      <c r="AL34" s="69">
        <f>AT13</f>
        <v>0.26872569678112174</v>
      </c>
      <c r="AN34" s="4">
        <f>AF34*AL30</f>
        <v>0.27520327373771925</v>
      </c>
      <c r="AO34" s="4">
        <f>AG34*AL31</f>
        <v>0.67320082554157001</v>
      </c>
      <c r="AP34" s="4">
        <f>AH34*AL32</f>
        <v>0.12997912310409665</v>
      </c>
      <c r="AQ34" s="4">
        <f>AI34*AL33</f>
        <v>0.19266101846411338</v>
      </c>
      <c r="AR34" s="4">
        <f>AJ34*AL34</f>
        <v>0.26872569678112174</v>
      </c>
      <c r="AT34" s="4">
        <f t="shared" si="20"/>
        <v>1.5397699376286211</v>
      </c>
      <c r="AV34" s="23">
        <f>AL34</f>
        <v>0.26872569678112174</v>
      </c>
      <c r="AX34" s="4">
        <f t="shared" si="21"/>
        <v>5.7298946698155575</v>
      </c>
    </row>
    <row r="35" spans="2:50" x14ac:dyDescent="0.25">
      <c r="B35" s="161" t="s">
        <v>1</v>
      </c>
      <c r="C35" s="157" t="s">
        <v>17</v>
      </c>
      <c r="D35" s="162" t="s">
        <v>2</v>
      </c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4"/>
      <c r="U35" s="157" t="s">
        <v>18</v>
      </c>
      <c r="AF35" s="12"/>
    </row>
    <row r="36" spans="2:50" x14ac:dyDescent="0.25">
      <c r="B36" s="161"/>
      <c r="C36" s="157"/>
      <c r="D36" s="165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7"/>
      <c r="U36" s="157"/>
    </row>
    <row r="37" spans="2:50" x14ac:dyDescent="0.25">
      <c r="B37" s="6">
        <v>1</v>
      </c>
      <c r="C37" s="1" t="s">
        <v>4</v>
      </c>
      <c r="D37" s="7">
        <v>9</v>
      </c>
      <c r="E37" s="7">
        <v>8</v>
      </c>
      <c r="F37" s="7">
        <v>7</v>
      </c>
      <c r="G37" s="7">
        <v>6</v>
      </c>
      <c r="H37" s="7">
        <v>5</v>
      </c>
      <c r="I37" s="7">
        <v>4</v>
      </c>
      <c r="J37" s="7">
        <v>3</v>
      </c>
      <c r="K37" s="7">
        <v>2</v>
      </c>
      <c r="L37" s="8">
        <v>1</v>
      </c>
      <c r="M37" s="7">
        <v>2</v>
      </c>
      <c r="N37" s="7">
        <v>3</v>
      </c>
      <c r="O37" s="7">
        <v>4</v>
      </c>
      <c r="P37" s="7">
        <v>5</v>
      </c>
      <c r="Q37" s="7">
        <v>6</v>
      </c>
      <c r="R37" s="7">
        <v>7</v>
      </c>
      <c r="S37" s="7">
        <v>8</v>
      </c>
      <c r="T37" s="9">
        <v>9</v>
      </c>
      <c r="U37" s="1" t="s">
        <v>5</v>
      </c>
      <c r="W37" s="131" t="s">
        <v>20</v>
      </c>
      <c r="X37" s="132"/>
      <c r="Y37" s="132"/>
      <c r="Z37" s="132"/>
      <c r="AA37" s="132"/>
      <c r="AB37" s="133"/>
      <c r="AF37" s="12"/>
    </row>
    <row r="38" spans="2:50" x14ac:dyDescent="0.25">
      <c r="B38" s="6">
        <v>2</v>
      </c>
      <c r="C38" s="1" t="s">
        <v>4</v>
      </c>
      <c r="D38" s="7">
        <v>9</v>
      </c>
      <c r="E38" s="9">
        <v>8</v>
      </c>
      <c r="F38" s="7">
        <v>7</v>
      </c>
      <c r="G38" s="7">
        <v>6</v>
      </c>
      <c r="H38" s="7">
        <v>5</v>
      </c>
      <c r="I38" s="7">
        <v>4</v>
      </c>
      <c r="J38" s="7">
        <v>3</v>
      </c>
      <c r="K38" s="7">
        <v>2</v>
      </c>
      <c r="L38" s="8">
        <v>1</v>
      </c>
      <c r="M38" s="7">
        <v>2</v>
      </c>
      <c r="N38" s="7">
        <v>3</v>
      </c>
      <c r="O38" s="7">
        <v>4</v>
      </c>
      <c r="P38" s="7">
        <v>5</v>
      </c>
      <c r="Q38" s="7">
        <v>6</v>
      </c>
      <c r="R38" s="7">
        <v>7</v>
      </c>
      <c r="S38" s="7">
        <v>8</v>
      </c>
      <c r="T38" s="7">
        <v>9</v>
      </c>
      <c r="U38" s="1" t="s">
        <v>6</v>
      </c>
      <c r="W38" s="2" t="s">
        <v>0</v>
      </c>
      <c r="X38" s="7" t="s">
        <v>4</v>
      </c>
      <c r="Y38" s="7" t="s">
        <v>5</v>
      </c>
      <c r="Z38" s="7" t="s">
        <v>6</v>
      </c>
      <c r="AA38" s="7" t="s">
        <v>7</v>
      </c>
      <c r="AB38" s="7" t="s">
        <v>8</v>
      </c>
      <c r="AM38" s="72" t="s">
        <v>73</v>
      </c>
      <c r="AN38" s="4" t="s">
        <v>11</v>
      </c>
      <c r="AO38">
        <f>AVERAGE(AX30:AX34)</f>
        <v>5.4884324390951704</v>
      </c>
    </row>
    <row r="39" spans="2:50" x14ac:dyDescent="0.25">
      <c r="B39" s="6">
        <v>3</v>
      </c>
      <c r="C39" s="1" t="s">
        <v>4</v>
      </c>
      <c r="D39" s="7">
        <v>9</v>
      </c>
      <c r="E39" s="7">
        <v>8</v>
      </c>
      <c r="F39" s="7">
        <v>7</v>
      </c>
      <c r="G39" s="7">
        <v>6</v>
      </c>
      <c r="H39" s="7">
        <v>5</v>
      </c>
      <c r="I39" s="7">
        <v>4</v>
      </c>
      <c r="J39" s="7">
        <v>3</v>
      </c>
      <c r="K39" s="7">
        <v>2</v>
      </c>
      <c r="L39" s="8">
        <v>1</v>
      </c>
      <c r="M39" s="7">
        <v>2</v>
      </c>
      <c r="N39" s="7">
        <v>3</v>
      </c>
      <c r="O39" s="7">
        <v>4</v>
      </c>
      <c r="P39" s="7">
        <v>5</v>
      </c>
      <c r="Q39" s="7">
        <v>6</v>
      </c>
      <c r="R39" s="7">
        <v>7</v>
      </c>
      <c r="S39" s="9">
        <v>8</v>
      </c>
      <c r="T39" s="7">
        <v>9</v>
      </c>
      <c r="U39" s="1" t="s">
        <v>7</v>
      </c>
      <c r="W39" s="16" t="s">
        <v>4</v>
      </c>
      <c r="X39" s="14">
        <v>1</v>
      </c>
      <c r="Y39" s="15">
        <f>1/9</f>
        <v>0.1111111111111111</v>
      </c>
      <c r="Z39" s="18">
        <v>8</v>
      </c>
      <c r="AA39" s="15">
        <f>1/8</f>
        <v>0.125</v>
      </c>
      <c r="AB39" s="15">
        <f>1/5</f>
        <v>0.2</v>
      </c>
      <c r="AM39" s="4" t="s">
        <v>12</v>
      </c>
      <c r="AN39" s="4" t="s">
        <v>11</v>
      </c>
      <c r="AO39" s="74">
        <f>(AO38-5)/(5-1)</f>
        <v>0.12210810977379261</v>
      </c>
    </row>
    <row r="40" spans="2:50" x14ac:dyDescent="0.25">
      <c r="B40" s="6">
        <v>4</v>
      </c>
      <c r="C40" s="1" t="s">
        <v>4</v>
      </c>
      <c r="D40" s="7">
        <v>9</v>
      </c>
      <c r="E40" s="7">
        <v>8</v>
      </c>
      <c r="F40" s="7">
        <v>7</v>
      </c>
      <c r="G40" s="7">
        <v>6</v>
      </c>
      <c r="H40" s="7">
        <v>5</v>
      </c>
      <c r="I40" s="7">
        <v>4</v>
      </c>
      <c r="J40" s="7">
        <v>3</v>
      </c>
      <c r="K40" s="7">
        <v>2</v>
      </c>
      <c r="L40" s="8">
        <v>1</v>
      </c>
      <c r="M40" s="7">
        <v>2</v>
      </c>
      <c r="N40" s="7">
        <v>3</v>
      </c>
      <c r="O40" s="7">
        <v>4</v>
      </c>
      <c r="P40" s="7">
        <v>5</v>
      </c>
      <c r="Q40" s="7">
        <v>6</v>
      </c>
      <c r="R40" s="7">
        <v>7</v>
      </c>
      <c r="S40" s="7">
        <v>8</v>
      </c>
      <c r="T40" s="9">
        <v>9</v>
      </c>
      <c r="U40" s="1" t="s">
        <v>8</v>
      </c>
      <c r="W40" s="7" t="s">
        <v>5</v>
      </c>
      <c r="X40" s="18">
        <v>9</v>
      </c>
      <c r="Y40" s="14">
        <v>1</v>
      </c>
      <c r="Z40" s="18">
        <v>5</v>
      </c>
      <c r="AA40" s="34">
        <f>1/7</f>
        <v>0.14285714285714285</v>
      </c>
      <c r="AB40" s="34">
        <f>1/7</f>
        <v>0.14285714285714285</v>
      </c>
      <c r="AM40" s="4" t="s">
        <v>69</v>
      </c>
      <c r="AN40" s="4" t="s">
        <v>11</v>
      </c>
      <c r="AO40">
        <f>AO39/1.12</f>
        <v>0.10902509801231482</v>
      </c>
    </row>
    <row r="41" spans="2:50" x14ac:dyDescent="0.25">
      <c r="B41" s="6">
        <v>5</v>
      </c>
      <c r="C41" s="1" t="s">
        <v>5</v>
      </c>
      <c r="D41" s="7">
        <v>9</v>
      </c>
      <c r="E41" s="29">
        <v>8</v>
      </c>
      <c r="F41" s="7">
        <v>7</v>
      </c>
      <c r="G41" s="7">
        <v>6</v>
      </c>
      <c r="H41" s="9">
        <v>5</v>
      </c>
      <c r="I41" s="7">
        <v>4</v>
      </c>
      <c r="J41" s="7">
        <v>3</v>
      </c>
      <c r="K41" s="7">
        <v>2</v>
      </c>
      <c r="L41" s="8">
        <v>1</v>
      </c>
      <c r="M41" s="7">
        <v>2</v>
      </c>
      <c r="N41" s="7">
        <v>3</v>
      </c>
      <c r="O41" s="7">
        <v>4</v>
      </c>
      <c r="P41" s="7">
        <v>5</v>
      </c>
      <c r="Q41" s="7">
        <v>6</v>
      </c>
      <c r="R41" s="7">
        <v>7</v>
      </c>
      <c r="S41" s="7">
        <v>8</v>
      </c>
      <c r="T41" s="7">
        <v>9</v>
      </c>
      <c r="U41" s="1" t="s">
        <v>6</v>
      </c>
      <c r="W41" s="7" t="s">
        <v>6</v>
      </c>
      <c r="X41" s="15">
        <f>1/8</f>
        <v>0.125</v>
      </c>
      <c r="Y41" s="15">
        <f>1/5</f>
        <v>0.2</v>
      </c>
      <c r="Z41" s="14">
        <v>1</v>
      </c>
      <c r="AA41" s="18">
        <v>9</v>
      </c>
      <c r="AB41" s="15">
        <f>1/5</f>
        <v>0.2</v>
      </c>
    </row>
    <row r="42" spans="2:50" x14ac:dyDescent="0.25">
      <c r="B42" s="6">
        <v>6</v>
      </c>
      <c r="C42" s="1" t="s">
        <v>5</v>
      </c>
      <c r="D42" s="29">
        <v>9</v>
      </c>
      <c r="E42" s="7">
        <v>8</v>
      </c>
      <c r="F42" s="7">
        <v>7</v>
      </c>
      <c r="G42" s="7">
        <v>6</v>
      </c>
      <c r="H42" s="7">
        <v>5</v>
      </c>
      <c r="I42" s="7">
        <v>4</v>
      </c>
      <c r="J42" s="7">
        <v>3</v>
      </c>
      <c r="K42" s="7">
        <v>2</v>
      </c>
      <c r="L42" s="8">
        <v>1</v>
      </c>
      <c r="M42" s="7">
        <v>2</v>
      </c>
      <c r="N42" s="7">
        <v>3</v>
      </c>
      <c r="O42" s="7">
        <v>4</v>
      </c>
      <c r="P42" s="29">
        <v>5</v>
      </c>
      <c r="Q42" s="7">
        <v>6</v>
      </c>
      <c r="R42" s="9">
        <v>7</v>
      </c>
      <c r="S42" s="7">
        <v>8</v>
      </c>
      <c r="T42" s="7">
        <v>9</v>
      </c>
      <c r="U42" s="1" t="s">
        <v>7</v>
      </c>
      <c r="W42" s="7" t="s">
        <v>7</v>
      </c>
      <c r="X42" s="18">
        <v>8</v>
      </c>
      <c r="Y42" s="18">
        <v>7</v>
      </c>
      <c r="Z42" s="15">
        <f>1/9</f>
        <v>0.1111111111111111</v>
      </c>
      <c r="AA42" s="14">
        <v>1</v>
      </c>
      <c r="AB42" s="15">
        <f>1/9</f>
        <v>0.1111111111111111</v>
      </c>
    </row>
    <row r="43" spans="2:50" x14ac:dyDescent="0.25">
      <c r="B43" s="6">
        <v>7</v>
      </c>
      <c r="C43" s="1" t="s">
        <v>9</v>
      </c>
      <c r="D43" s="7">
        <v>9</v>
      </c>
      <c r="E43" s="7">
        <v>8</v>
      </c>
      <c r="F43" s="7">
        <v>7</v>
      </c>
      <c r="G43" s="7">
        <v>6</v>
      </c>
      <c r="H43" s="7">
        <v>5</v>
      </c>
      <c r="I43" s="7">
        <v>4</v>
      </c>
      <c r="J43" s="7">
        <v>3</v>
      </c>
      <c r="K43" s="7">
        <v>2</v>
      </c>
      <c r="L43" s="8">
        <v>1</v>
      </c>
      <c r="M43" s="7">
        <v>2</v>
      </c>
      <c r="N43" s="7">
        <v>3</v>
      </c>
      <c r="O43" s="7">
        <v>4</v>
      </c>
      <c r="P43" s="7">
        <v>5</v>
      </c>
      <c r="Q43" s="7">
        <v>6</v>
      </c>
      <c r="R43" s="9">
        <v>7</v>
      </c>
      <c r="S43" s="7">
        <v>8</v>
      </c>
      <c r="T43" s="7">
        <v>9</v>
      </c>
      <c r="U43" s="1" t="s">
        <v>8</v>
      </c>
      <c r="W43" s="7" t="s">
        <v>8</v>
      </c>
      <c r="X43" s="18">
        <v>5</v>
      </c>
      <c r="Y43" s="18">
        <v>7</v>
      </c>
      <c r="Z43" s="18">
        <v>5</v>
      </c>
      <c r="AA43" s="18">
        <v>9</v>
      </c>
      <c r="AB43" s="14">
        <v>1</v>
      </c>
      <c r="AF43" s="168" t="s">
        <v>64</v>
      </c>
      <c r="AG43" s="169"/>
      <c r="AH43" s="169"/>
      <c r="AI43" s="169"/>
      <c r="AJ43" s="170"/>
    </row>
    <row r="44" spans="2:50" x14ac:dyDescent="0.25">
      <c r="B44" s="6">
        <v>8</v>
      </c>
      <c r="C44" s="1" t="s">
        <v>6</v>
      </c>
      <c r="D44" s="9">
        <v>9</v>
      </c>
      <c r="E44" s="7">
        <v>8</v>
      </c>
      <c r="F44" s="7">
        <v>7</v>
      </c>
      <c r="G44" s="7">
        <v>6</v>
      </c>
      <c r="H44" s="7">
        <v>5</v>
      </c>
      <c r="I44" s="7">
        <v>4</v>
      </c>
      <c r="J44" s="7">
        <v>3</v>
      </c>
      <c r="K44" s="7">
        <v>2</v>
      </c>
      <c r="L44" s="8">
        <v>1</v>
      </c>
      <c r="M44" s="7">
        <v>2</v>
      </c>
      <c r="N44" s="7">
        <v>3</v>
      </c>
      <c r="O44" s="7">
        <v>4</v>
      </c>
      <c r="P44" s="7">
        <v>5</v>
      </c>
      <c r="Q44" s="7">
        <v>6</v>
      </c>
      <c r="R44" s="7">
        <v>7</v>
      </c>
      <c r="S44" s="7">
        <v>8</v>
      </c>
      <c r="T44" s="7">
        <v>9</v>
      </c>
      <c r="U44" s="1" t="s">
        <v>7</v>
      </c>
      <c r="AF44" s="171"/>
      <c r="AG44" s="172"/>
      <c r="AH44" s="172"/>
      <c r="AI44" s="172"/>
      <c r="AJ44" s="173"/>
    </row>
    <row r="45" spans="2:50" x14ac:dyDescent="0.25">
      <c r="B45" s="6">
        <v>9</v>
      </c>
      <c r="C45" s="1" t="s">
        <v>6</v>
      </c>
      <c r="D45" s="7">
        <v>9</v>
      </c>
      <c r="E45" s="7">
        <v>8</v>
      </c>
      <c r="F45" s="7">
        <v>7</v>
      </c>
      <c r="G45" s="7">
        <v>6</v>
      </c>
      <c r="H45" s="7">
        <v>5</v>
      </c>
      <c r="I45" s="7">
        <v>4</v>
      </c>
      <c r="J45" s="7">
        <v>3</v>
      </c>
      <c r="K45" s="7">
        <v>2</v>
      </c>
      <c r="L45" s="8">
        <v>1</v>
      </c>
      <c r="M45" s="7">
        <v>2</v>
      </c>
      <c r="N45" s="7">
        <v>3</v>
      </c>
      <c r="O45" s="7">
        <v>4</v>
      </c>
      <c r="P45" s="7">
        <v>5</v>
      </c>
      <c r="Q45" s="7">
        <v>6</v>
      </c>
      <c r="R45" s="7">
        <v>7</v>
      </c>
      <c r="S45" s="7">
        <v>8</v>
      </c>
      <c r="T45" s="9">
        <v>9</v>
      </c>
      <c r="U45" s="1" t="s">
        <v>8</v>
      </c>
    </row>
    <row r="46" spans="2:50" x14ac:dyDescent="0.25">
      <c r="B46" s="6">
        <v>10</v>
      </c>
      <c r="C46" s="1" t="s">
        <v>7</v>
      </c>
      <c r="D46" s="7">
        <v>9</v>
      </c>
      <c r="E46" s="7">
        <v>8</v>
      </c>
      <c r="F46" s="7">
        <v>7</v>
      </c>
      <c r="G46" s="7">
        <v>6</v>
      </c>
      <c r="H46" s="7">
        <v>5</v>
      </c>
      <c r="I46" s="7">
        <v>4</v>
      </c>
      <c r="J46" s="7">
        <v>3</v>
      </c>
      <c r="K46" s="7">
        <v>2</v>
      </c>
      <c r="L46" s="8">
        <v>1</v>
      </c>
      <c r="M46" s="7">
        <v>2</v>
      </c>
      <c r="N46" s="7">
        <v>3</v>
      </c>
      <c r="O46" s="7">
        <v>4</v>
      </c>
      <c r="P46" s="7">
        <v>5</v>
      </c>
      <c r="Q46" s="7">
        <v>6</v>
      </c>
      <c r="R46" s="7">
        <v>7</v>
      </c>
      <c r="S46" s="7">
        <v>8</v>
      </c>
      <c r="T46" s="9">
        <v>9</v>
      </c>
      <c r="U46" s="1" t="s">
        <v>8</v>
      </c>
    </row>
    <row r="47" spans="2:50" x14ac:dyDescent="0.25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AF47" s="134" t="s">
        <v>48</v>
      </c>
      <c r="AG47" s="135"/>
      <c r="AH47" s="135"/>
      <c r="AI47" s="135"/>
      <c r="AJ47" s="135"/>
      <c r="AK47" s="136"/>
    </row>
    <row r="48" spans="2:50" x14ac:dyDescent="0.25">
      <c r="AF48" s="131" t="s">
        <v>49</v>
      </c>
      <c r="AG48" s="132"/>
      <c r="AH48" s="132"/>
      <c r="AI48" s="132"/>
      <c r="AJ48" s="132"/>
      <c r="AK48" s="133"/>
    </row>
    <row r="49" spans="2:49" x14ac:dyDescent="0.25">
      <c r="AF49" s="63"/>
      <c r="AG49" s="56" t="s">
        <v>56</v>
      </c>
      <c r="AH49" s="56" t="s">
        <v>57</v>
      </c>
      <c r="AI49" s="64" t="s">
        <v>58</v>
      </c>
      <c r="AJ49" s="56" t="s">
        <v>59</v>
      </c>
      <c r="AK49" s="56" t="s">
        <v>60</v>
      </c>
      <c r="AL49" s="56" t="s">
        <v>27</v>
      </c>
    </row>
    <row r="50" spans="2:49" x14ac:dyDescent="0.25">
      <c r="B50" s="175" t="s">
        <v>31</v>
      </c>
      <c r="C50" s="176"/>
      <c r="AE50" s="114" t="s">
        <v>51</v>
      </c>
      <c r="AF50" s="57" t="s">
        <v>4</v>
      </c>
      <c r="AG50" s="62">
        <f>AF9*AF9</f>
        <v>1</v>
      </c>
      <c r="AH50" s="55">
        <f>AG9*AF10</f>
        <v>1</v>
      </c>
      <c r="AI50" s="55">
        <f>AH9*AF11</f>
        <v>0.99999999999999989</v>
      </c>
      <c r="AJ50" s="55">
        <f>AI9*AF12</f>
        <v>0.94796741341309254</v>
      </c>
      <c r="AK50" s="55">
        <f>AJ9*AF13</f>
        <v>0.8189373540396242</v>
      </c>
      <c r="AL50" s="55">
        <f>SUM(AG50:AK50)</f>
        <v>4.7669047674527167</v>
      </c>
    </row>
    <row r="51" spans="2:49" x14ac:dyDescent="0.25">
      <c r="B51" s="158" t="s">
        <v>3</v>
      </c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60"/>
      <c r="AE51" s="114" t="s">
        <v>53</v>
      </c>
      <c r="AF51" s="57" t="s">
        <v>4</v>
      </c>
      <c r="AG51" s="59">
        <f>AF9*AG9</f>
        <v>0.43929562711672315</v>
      </c>
      <c r="AH51" s="62">
        <f>AG9*AG10</f>
        <v>0.43929562711672315</v>
      </c>
      <c r="AI51" s="55">
        <f>AH9*AG11</f>
        <v>1.5573227188242564</v>
      </c>
      <c r="AJ51" s="55">
        <f>AI9*AG12</f>
        <v>0.2011168029151125</v>
      </c>
      <c r="AK51" s="55">
        <f>AJ9*AG13</f>
        <v>1.1944025274169432</v>
      </c>
      <c r="AL51" s="55">
        <f t="shared" ref="AL51:AL54" si="22">SUM(AG51:AK51)</f>
        <v>3.8314333033897583</v>
      </c>
    </row>
    <row r="52" spans="2:49" x14ac:dyDescent="0.25">
      <c r="B52" s="161" t="s">
        <v>1</v>
      </c>
      <c r="C52" s="157" t="s">
        <v>17</v>
      </c>
      <c r="D52" s="162" t="s">
        <v>2</v>
      </c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U52" s="157" t="s">
        <v>18</v>
      </c>
      <c r="AE52" s="114" t="s">
        <v>52</v>
      </c>
      <c r="AF52" s="57" t="s">
        <v>4</v>
      </c>
      <c r="AG52" s="59">
        <f>AF9*AH9</f>
        <v>2.3591793526360418</v>
      </c>
      <c r="AH52" s="55">
        <f>AG9*AH10</f>
        <v>0.66548645355891056</v>
      </c>
      <c r="AI52" s="62">
        <f>AH9*AH11</f>
        <v>2.3591793526360418</v>
      </c>
      <c r="AJ52" s="55">
        <f>AI9*AH12</f>
        <v>1.1385062189538908</v>
      </c>
      <c r="AK52" s="55">
        <f>AJ9*AH13</f>
        <v>0.43866715125868005</v>
      </c>
      <c r="AL52" s="55">
        <f t="shared" si="22"/>
        <v>6.9610185290435647</v>
      </c>
    </row>
    <row r="53" spans="2:49" x14ac:dyDescent="0.25">
      <c r="B53" s="161"/>
      <c r="C53" s="157"/>
      <c r="D53" s="165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7"/>
      <c r="U53" s="157"/>
      <c r="AE53" s="114" t="s">
        <v>54</v>
      </c>
      <c r="AF53" s="57" t="s">
        <v>4</v>
      </c>
      <c r="AG53" s="59">
        <f>AF9*AI9</f>
        <v>0.84688245335317802</v>
      </c>
      <c r="AH53" s="55">
        <f>AG9*AI10</f>
        <v>1.8498293183238432</v>
      </c>
      <c r="AI53" s="62">
        <f>AH9*AI11</f>
        <v>1.7548850983847721</v>
      </c>
      <c r="AJ53" s="62">
        <f>AI9*AI12</f>
        <v>0.84688245335317802</v>
      </c>
      <c r="AK53" s="55">
        <f>AJ9*AI13</f>
        <v>0.64472100091816709</v>
      </c>
      <c r="AL53" s="55">
        <f t="shared" si="22"/>
        <v>5.9432003243331391</v>
      </c>
    </row>
    <row r="54" spans="2:49" x14ac:dyDescent="0.25">
      <c r="B54" s="6">
        <v>1</v>
      </c>
      <c r="C54" s="1" t="s">
        <v>4</v>
      </c>
      <c r="D54" s="29">
        <v>9</v>
      </c>
      <c r="E54" s="7">
        <v>8</v>
      </c>
      <c r="F54" s="7">
        <v>7</v>
      </c>
      <c r="G54" s="7">
        <v>6</v>
      </c>
      <c r="H54" s="7">
        <v>5</v>
      </c>
      <c r="I54" s="7">
        <v>4</v>
      </c>
      <c r="J54" s="7">
        <v>3</v>
      </c>
      <c r="K54" s="7">
        <v>2</v>
      </c>
      <c r="L54" s="8">
        <v>1</v>
      </c>
      <c r="M54" s="7">
        <v>2</v>
      </c>
      <c r="N54" s="7">
        <v>3</v>
      </c>
      <c r="O54" s="7">
        <v>4</v>
      </c>
      <c r="P54" s="7">
        <v>5</v>
      </c>
      <c r="Q54" s="7">
        <v>6</v>
      </c>
      <c r="R54" s="7">
        <v>7</v>
      </c>
      <c r="S54" s="7">
        <v>8</v>
      </c>
      <c r="T54" s="9">
        <v>9</v>
      </c>
      <c r="U54" s="1" t="s">
        <v>5</v>
      </c>
      <c r="AE54" s="114" t="s">
        <v>55</v>
      </c>
      <c r="AF54" s="57" t="s">
        <v>4</v>
      </c>
      <c r="AG54" s="59">
        <f>AF9*AJ9</f>
        <v>0.48920814831820258</v>
      </c>
      <c r="AH54" s="55">
        <f>AG9*AJ10</f>
        <v>0.13384050792308458</v>
      </c>
      <c r="AI54" s="55">
        <f>AH9*AJ11</f>
        <v>2.3809203494570372</v>
      </c>
      <c r="AJ54" s="55">
        <f>AI9*AJ12</f>
        <v>0.58152761157973998</v>
      </c>
      <c r="AK54" s="58">
        <f>AJ9*AJ13</f>
        <v>0.48920814831820258</v>
      </c>
      <c r="AL54" s="55">
        <f t="shared" si="22"/>
        <v>4.0747047655962669</v>
      </c>
    </row>
    <row r="55" spans="2:49" x14ac:dyDescent="0.25">
      <c r="B55" s="6">
        <v>2</v>
      </c>
      <c r="C55" s="1" t="s">
        <v>4</v>
      </c>
      <c r="D55" s="7">
        <v>9</v>
      </c>
      <c r="E55" s="7">
        <v>8</v>
      </c>
      <c r="F55" s="7">
        <v>7</v>
      </c>
      <c r="G55" s="7">
        <v>6</v>
      </c>
      <c r="H55" s="7">
        <v>5</v>
      </c>
      <c r="I55" s="7">
        <v>4</v>
      </c>
      <c r="J55" s="7">
        <v>3</v>
      </c>
      <c r="K55" s="7">
        <v>2</v>
      </c>
      <c r="L55" s="8">
        <v>1</v>
      </c>
      <c r="M55" s="7">
        <v>2</v>
      </c>
      <c r="N55" s="7">
        <v>3</v>
      </c>
      <c r="O55" s="7">
        <v>4</v>
      </c>
      <c r="P55" s="7">
        <v>5</v>
      </c>
      <c r="Q55" s="7">
        <v>6</v>
      </c>
      <c r="R55" s="7">
        <v>7</v>
      </c>
      <c r="S55" s="7">
        <v>8</v>
      </c>
      <c r="T55" s="9">
        <v>9</v>
      </c>
      <c r="U55" s="1" t="s">
        <v>6</v>
      </c>
      <c r="W55" s="131" t="s">
        <v>21</v>
      </c>
      <c r="X55" s="132"/>
      <c r="Y55" s="132"/>
      <c r="Z55" s="132"/>
      <c r="AA55" s="132"/>
      <c r="AB55" s="133"/>
      <c r="AF55" s="60" t="s">
        <v>27</v>
      </c>
      <c r="AG55" s="58"/>
      <c r="AH55" s="58"/>
      <c r="AI55" s="58"/>
      <c r="AJ55" s="58"/>
      <c r="AK55" s="58"/>
      <c r="AL55" s="55">
        <f>SUM(AL50:AL54)</f>
        <v>25.577261689815444</v>
      </c>
    </row>
    <row r="56" spans="2:49" x14ac:dyDescent="0.25">
      <c r="B56" s="6">
        <v>3</v>
      </c>
      <c r="C56" s="1" t="s">
        <v>4</v>
      </c>
      <c r="D56" s="9">
        <v>9</v>
      </c>
      <c r="E56" s="7">
        <v>8</v>
      </c>
      <c r="F56" s="7">
        <v>7</v>
      </c>
      <c r="G56" s="7">
        <v>6</v>
      </c>
      <c r="H56" s="7">
        <v>5</v>
      </c>
      <c r="I56" s="7">
        <v>4</v>
      </c>
      <c r="J56" s="7">
        <v>3</v>
      </c>
      <c r="K56" s="7">
        <v>2</v>
      </c>
      <c r="L56" s="8">
        <v>1</v>
      </c>
      <c r="M56" s="7">
        <v>2</v>
      </c>
      <c r="N56" s="7">
        <v>3</v>
      </c>
      <c r="O56" s="7">
        <v>4</v>
      </c>
      <c r="P56" s="7">
        <v>5</v>
      </c>
      <c r="Q56" s="7">
        <v>6</v>
      </c>
      <c r="R56" s="7">
        <v>7</v>
      </c>
      <c r="S56" s="7">
        <v>8</v>
      </c>
      <c r="T56" s="7">
        <v>9</v>
      </c>
      <c r="U56" s="1" t="s">
        <v>7</v>
      </c>
      <c r="W56" s="2" t="s">
        <v>0</v>
      </c>
      <c r="X56" s="7" t="s">
        <v>4</v>
      </c>
      <c r="Y56" s="7" t="s">
        <v>5</v>
      </c>
      <c r="Z56" s="7" t="s">
        <v>6</v>
      </c>
      <c r="AA56" s="7" t="s">
        <v>7</v>
      </c>
      <c r="AB56" s="7" t="s">
        <v>8</v>
      </c>
      <c r="AP56" s="153" t="s">
        <v>64</v>
      </c>
      <c r="AQ56" s="154"/>
      <c r="AR56" s="154"/>
      <c r="AS56" s="154"/>
      <c r="AT56" s="154"/>
      <c r="AU56" s="154"/>
      <c r="AV56" s="154"/>
      <c r="AW56" s="155"/>
    </row>
    <row r="57" spans="2:49" x14ac:dyDescent="0.25">
      <c r="B57" s="6">
        <v>4</v>
      </c>
      <c r="C57" s="1" t="s">
        <v>4</v>
      </c>
      <c r="D57" s="7">
        <v>9</v>
      </c>
      <c r="E57" s="7">
        <v>8</v>
      </c>
      <c r="F57" s="7">
        <v>7</v>
      </c>
      <c r="G57" s="7">
        <v>6</v>
      </c>
      <c r="H57" s="7">
        <v>5</v>
      </c>
      <c r="I57" s="7">
        <v>4</v>
      </c>
      <c r="J57" s="7">
        <v>3</v>
      </c>
      <c r="K57" s="7">
        <v>2</v>
      </c>
      <c r="L57" s="8">
        <v>1</v>
      </c>
      <c r="M57" s="7">
        <v>2</v>
      </c>
      <c r="N57" s="7">
        <v>3</v>
      </c>
      <c r="O57" s="7">
        <v>4</v>
      </c>
      <c r="P57" s="7">
        <v>5</v>
      </c>
      <c r="Q57" s="7">
        <v>6</v>
      </c>
      <c r="R57" s="7">
        <v>7</v>
      </c>
      <c r="S57" s="7">
        <v>8</v>
      </c>
      <c r="T57" s="9">
        <v>9</v>
      </c>
      <c r="U57" s="1" t="s">
        <v>8</v>
      </c>
      <c r="W57" s="16" t="s">
        <v>4</v>
      </c>
      <c r="X57" s="14">
        <v>1</v>
      </c>
      <c r="Y57" s="15">
        <v>5</v>
      </c>
      <c r="Z57" s="36">
        <f>1/9</f>
        <v>0.1111111111111111</v>
      </c>
      <c r="AA57" s="18">
        <v>9</v>
      </c>
      <c r="AB57" s="15">
        <v>5</v>
      </c>
      <c r="AP57" s="120" t="s">
        <v>0</v>
      </c>
      <c r="AQ57" s="116" t="s">
        <v>4</v>
      </c>
      <c r="AR57" s="116" t="s">
        <v>5</v>
      </c>
      <c r="AS57" s="116" t="s">
        <v>6</v>
      </c>
      <c r="AT57" s="116" t="s">
        <v>7</v>
      </c>
      <c r="AU57" s="119" t="s">
        <v>8</v>
      </c>
      <c r="AV57" s="116" t="s">
        <v>27</v>
      </c>
      <c r="AW57" s="65" t="s">
        <v>65</v>
      </c>
    </row>
    <row r="58" spans="2:49" x14ac:dyDescent="0.25">
      <c r="B58" s="6">
        <v>5</v>
      </c>
      <c r="C58" s="1" t="s">
        <v>5</v>
      </c>
      <c r="D58" s="7">
        <v>9</v>
      </c>
      <c r="E58" s="7">
        <v>8</v>
      </c>
      <c r="F58" s="9">
        <v>7</v>
      </c>
      <c r="G58" s="29">
        <v>6</v>
      </c>
      <c r="H58" s="7">
        <v>5</v>
      </c>
      <c r="I58" s="7">
        <v>4</v>
      </c>
      <c r="J58" s="7">
        <v>3</v>
      </c>
      <c r="K58" s="7">
        <v>2</v>
      </c>
      <c r="L58" s="8">
        <v>1</v>
      </c>
      <c r="M58" s="7">
        <v>2</v>
      </c>
      <c r="N58" s="7">
        <v>3</v>
      </c>
      <c r="O58" s="7">
        <v>4</v>
      </c>
      <c r="P58" s="7">
        <v>5</v>
      </c>
      <c r="Q58" s="7">
        <v>6</v>
      </c>
      <c r="R58" s="7">
        <v>7</v>
      </c>
      <c r="S58" s="7">
        <v>8</v>
      </c>
      <c r="T58" s="7">
        <v>9</v>
      </c>
      <c r="U58" s="1" t="s">
        <v>6</v>
      </c>
      <c r="W58" s="7" t="s">
        <v>5</v>
      </c>
      <c r="X58" s="18">
        <f>1/5</f>
        <v>0.2</v>
      </c>
      <c r="Y58" s="14">
        <v>1</v>
      </c>
      <c r="Z58" s="18">
        <v>5</v>
      </c>
      <c r="AA58" s="18">
        <v>5</v>
      </c>
      <c r="AB58" s="18">
        <v>5</v>
      </c>
      <c r="AF58" s="134" t="s">
        <v>48</v>
      </c>
      <c r="AG58" s="135"/>
      <c r="AH58" s="135"/>
      <c r="AI58" s="135"/>
      <c r="AJ58" s="135"/>
      <c r="AK58" s="136"/>
      <c r="AP58" s="103" t="s">
        <v>4</v>
      </c>
      <c r="AQ58" s="117">
        <f>AL50</f>
        <v>4.7669047674527167</v>
      </c>
      <c r="AR58" s="14">
        <f>AL51</f>
        <v>3.8314333033897583</v>
      </c>
      <c r="AS58" s="14">
        <f>AL52</f>
        <v>6.9610185290435647</v>
      </c>
      <c r="AT58" s="14">
        <f>AL53</f>
        <v>5.9432003243331391</v>
      </c>
      <c r="AU58" s="14">
        <f>AL54</f>
        <v>4.0747047655962669</v>
      </c>
      <c r="AV58" s="14">
        <f>SUM(AQ58:AU58)</f>
        <v>25.577261689815444</v>
      </c>
      <c r="AW58" s="118">
        <f>AV58/AV63</f>
        <v>0.15378138391887938</v>
      </c>
    </row>
    <row r="59" spans="2:49" x14ac:dyDescent="0.25">
      <c r="B59" s="6">
        <v>6</v>
      </c>
      <c r="C59" s="1" t="s">
        <v>5</v>
      </c>
      <c r="D59" s="9">
        <v>9</v>
      </c>
      <c r="E59" s="7">
        <v>8</v>
      </c>
      <c r="F59" s="7">
        <v>7</v>
      </c>
      <c r="G59" s="7">
        <v>6</v>
      </c>
      <c r="H59" s="7">
        <v>5</v>
      </c>
      <c r="I59" s="7">
        <v>4</v>
      </c>
      <c r="J59" s="7">
        <v>3</v>
      </c>
      <c r="K59" s="7">
        <v>2</v>
      </c>
      <c r="L59" s="8">
        <v>1</v>
      </c>
      <c r="M59" s="7">
        <v>2</v>
      </c>
      <c r="N59" s="7">
        <v>3</v>
      </c>
      <c r="O59" s="7">
        <v>4</v>
      </c>
      <c r="P59" s="7">
        <v>5</v>
      </c>
      <c r="Q59" s="7">
        <v>6</v>
      </c>
      <c r="R59" s="7">
        <v>7</v>
      </c>
      <c r="S59" s="7">
        <v>8</v>
      </c>
      <c r="T59" s="7">
        <v>9</v>
      </c>
      <c r="U59" s="1" t="s">
        <v>7</v>
      </c>
      <c r="W59" s="7" t="s">
        <v>6</v>
      </c>
      <c r="X59" s="18">
        <v>9</v>
      </c>
      <c r="Y59" s="15">
        <f>1/5</f>
        <v>0.2</v>
      </c>
      <c r="Z59" s="14">
        <v>1</v>
      </c>
      <c r="AA59" s="18">
        <v>5</v>
      </c>
      <c r="AB59" s="18">
        <v>7</v>
      </c>
      <c r="AF59" s="131" t="s">
        <v>50</v>
      </c>
      <c r="AG59" s="132"/>
      <c r="AH59" s="132"/>
      <c r="AI59" s="132"/>
      <c r="AJ59" s="132"/>
      <c r="AK59" s="133"/>
      <c r="AP59" s="102" t="s">
        <v>5</v>
      </c>
      <c r="AQ59" s="51">
        <f>AL61</f>
        <v>10.418407750417611</v>
      </c>
      <c r="AR59" s="117">
        <f>AL62</f>
        <v>4.7438540424762285</v>
      </c>
      <c r="AS59" s="14">
        <f>AL63</f>
        <v>14.334272094842529</v>
      </c>
      <c r="AT59" s="14">
        <f>AL64</f>
        <v>11.877997881577976</v>
      </c>
      <c r="AU59" s="14">
        <f>AL65</f>
        <v>6.1433075910477744</v>
      </c>
      <c r="AV59" s="14">
        <f>SUM(AQ59:AU59)</f>
        <v>47.517839360362117</v>
      </c>
      <c r="AW59" s="118">
        <f>AV59/AV63</f>
        <v>0.28569747560510694</v>
      </c>
    </row>
    <row r="60" spans="2:49" x14ac:dyDescent="0.25">
      <c r="B60" s="6">
        <v>7</v>
      </c>
      <c r="C60" s="1" t="s">
        <v>9</v>
      </c>
      <c r="D60" s="9">
        <v>9</v>
      </c>
      <c r="E60" s="7">
        <v>8</v>
      </c>
      <c r="F60" s="7">
        <v>7</v>
      </c>
      <c r="G60" s="7">
        <v>6</v>
      </c>
      <c r="H60" s="7">
        <v>5</v>
      </c>
      <c r="I60" s="7">
        <v>4</v>
      </c>
      <c r="J60" s="7">
        <v>3</v>
      </c>
      <c r="K60" s="7">
        <v>2</v>
      </c>
      <c r="L60" s="8">
        <v>1</v>
      </c>
      <c r="M60" s="7">
        <v>2</v>
      </c>
      <c r="N60" s="7">
        <v>3</v>
      </c>
      <c r="O60" s="7">
        <v>4</v>
      </c>
      <c r="P60" s="7">
        <v>5</v>
      </c>
      <c r="Q60" s="7">
        <v>6</v>
      </c>
      <c r="R60" s="7">
        <v>7</v>
      </c>
      <c r="S60" s="7">
        <v>8</v>
      </c>
      <c r="T60" s="7">
        <v>9</v>
      </c>
      <c r="U60" s="1" t="s">
        <v>8</v>
      </c>
      <c r="W60" s="7" t="s">
        <v>7</v>
      </c>
      <c r="X60" s="15">
        <f>1/9</f>
        <v>0.1111111111111111</v>
      </c>
      <c r="Y60" s="15">
        <f>1/5</f>
        <v>0.2</v>
      </c>
      <c r="Z60" s="15">
        <f>1/5</f>
        <v>0.2</v>
      </c>
      <c r="AA60" s="14">
        <v>1</v>
      </c>
      <c r="AB60" s="18">
        <v>7</v>
      </c>
      <c r="AF60" s="56"/>
      <c r="AG60" s="56" t="s">
        <v>56</v>
      </c>
      <c r="AH60" s="56" t="s">
        <v>57</v>
      </c>
      <c r="AI60" s="64" t="s">
        <v>58</v>
      </c>
      <c r="AJ60" s="56" t="s">
        <v>59</v>
      </c>
      <c r="AK60" s="56" t="s">
        <v>60</v>
      </c>
      <c r="AL60" s="56" t="s">
        <v>27</v>
      </c>
      <c r="AP60" s="102" t="s">
        <v>6</v>
      </c>
      <c r="AQ60" s="51">
        <f>AL72</f>
        <v>4.8724867511766794</v>
      </c>
      <c r="AR60" s="14">
        <f>AL73</f>
        <v>4.1470821244573433</v>
      </c>
      <c r="AS60" s="117">
        <f>AL74</f>
        <v>4.9049515755219302</v>
      </c>
      <c r="AT60" s="14">
        <f>AL75</f>
        <v>5.9563781379387306</v>
      </c>
      <c r="AU60" s="14">
        <f>AL76</f>
        <v>2.9376927149107073</v>
      </c>
      <c r="AV60" s="14">
        <f t="shared" ref="AV60:AV62" si="23">SUM(AQ60:AU60)</f>
        <v>22.818591304005391</v>
      </c>
      <c r="AW60" s="118">
        <f>AV60/AV63</f>
        <v>0.13719508336604017</v>
      </c>
    </row>
    <row r="61" spans="2:49" x14ac:dyDescent="0.25">
      <c r="B61" s="6">
        <v>8</v>
      </c>
      <c r="C61" s="1" t="s">
        <v>6</v>
      </c>
      <c r="D61" s="7">
        <v>9</v>
      </c>
      <c r="E61" s="7">
        <v>8</v>
      </c>
      <c r="F61" s="7">
        <v>7</v>
      </c>
      <c r="G61" s="7">
        <v>6</v>
      </c>
      <c r="H61" s="9">
        <v>5</v>
      </c>
      <c r="I61" s="7">
        <v>4</v>
      </c>
      <c r="J61" s="7">
        <v>3</v>
      </c>
      <c r="K61" s="7">
        <v>2</v>
      </c>
      <c r="L61" s="8">
        <v>1</v>
      </c>
      <c r="M61" s="7">
        <v>2</v>
      </c>
      <c r="N61" s="7">
        <v>3</v>
      </c>
      <c r="O61" s="7">
        <v>4</v>
      </c>
      <c r="P61" s="7">
        <v>5</v>
      </c>
      <c r="Q61" s="7">
        <v>6</v>
      </c>
      <c r="R61" s="7">
        <v>7</v>
      </c>
      <c r="S61" s="7">
        <v>8</v>
      </c>
      <c r="T61" s="7">
        <v>9</v>
      </c>
      <c r="U61" s="1" t="s">
        <v>7</v>
      </c>
      <c r="W61" s="7" t="s">
        <v>8</v>
      </c>
      <c r="X61" s="18">
        <f>1/5</f>
        <v>0.2</v>
      </c>
      <c r="Y61" s="36">
        <f>1/5</f>
        <v>0.2</v>
      </c>
      <c r="Z61" s="36">
        <f>1/7</f>
        <v>0.14285714285714285</v>
      </c>
      <c r="AA61" s="36">
        <f>1/7</f>
        <v>0.14285714285714285</v>
      </c>
      <c r="AB61" s="14">
        <v>1</v>
      </c>
      <c r="AE61" s="114" t="s">
        <v>51</v>
      </c>
      <c r="AF61" s="56" t="s">
        <v>5</v>
      </c>
      <c r="AG61" s="62">
        <f>AF10*AF9</f>
        <v>2.2763713960992713</v>
      </c>
      <c r="AH61" s="55">
        <f>AG10*AF10</f>
        <v>2.2763713960992713</v>
      </c>
      <c r="AI61" s="55">
        <f>AH10*AF11</f>
        <v>0.64212766430003498</v>
      </c>
      <c r="AJ61" s="55">
        <f>AI10*AF12</f>
        <v>4.7135167209932778</v>
      </c>
      <c r="AK61" s="55">
        <f>AJ10*AF13</f>
        <v>0.51002057292575642</v>
      </c>
      <c r="AL61" s="55">
        <f>SUM(AG61:AK61)</f>
        <v>10.418407750417611</v>
      </c>
      <c r="AP61" s="102" t="s">
        <v>7</v>
      </c>
      <c r="AQ61" s="51">
        <f>AL83</f>
        <v>4.4986381928428347</v>
      </c>
      <c r="AR61" s="14">
        <f>AL84</f>
        <v>3.5306126153943471</v>
      </c>
      <c r="AS61" s="117">
        <f>AL85</f>
        <v>6.3049567146572221</v>
      </c>
      <c r="AT61" s="117">
        <f>AL86</f>
        <v>4.8529189889350226</v>
      </c>
      <c r="AU61" s="14">
        <f>AL87</f>
        <v>3.3500294001056319</v>
      </c>
      <c r="AV61" s="14">
        <f t="shared" si="23"/>
        <v>22.537155911935059</v>
      </c>
      <c r="AW61" s="118">
        <f>AV61/AV63</f>
        <v>0.1355029739994788</v>
      </c>
    </row>
    <row r="62" spans="2:49" x14ac:dyDescent="0.25">
      <c r="B62" s="6">
        <v>9</v>
      </c>
      <c r="C62" s="1" t="s">
        <v>6</v>
      </c>
      <c r="D62" s="7">
        <v>9</v>
      </c>
      <c r="E62" s="7">
        <v>8</v>
      </c>
      <c r="F62" s="9">
        <v>7</v>
      </c>
      <c r="G62" s="7">
        <v>6</v>
      </c>
      <c r="H62" s="7">
        <v>5</v>
      </c>
      <c r="I62" s="7">
        <v>4</v>
      </c>
      <c r="J62" s="7">
        <v>3</v>
      </c>
      <c r="K62" s="7">
        <v>2</v>
      </c>
      <c r="L62" s="8">
        <v>1</v>
      </c>
      <c r="M62" s="7">
        <v>2</v>
      </c>
      <c r="N62" s="7">
        <v>3</v>
      </c>
      <c r="O62" s="7">
        <v>4</v>
      </c>
      <c r="P62" s="7">
        <v>5</v>
      </c>
      <c r="Q62" s="7">
        <v>6</v>
      </c>
      <c r="R62" s="7">
        <v>7</v>
      </c>
      <c r="S62" s="7">
        <v>8</v>
      </c>
      <c r="T62" s="7">
        <v>9</v>
      </c>
      <c r="U62" s="1" t="s">
        <v>8</v>
      </c>
      <c r="AE62" s="114" t="s">
        <v>53</v>
      </c>
      <c r="AF62" s="56" t="s">
        <v>5</v>
      </c>
      <c r="AG62" s="59">
        <f>AF10*AG9</f>
        <v>1</v>
      </c>
      <c r="AH62" s="62">
        <f>AG10*AG10</f>
        <v>1</v>
      </c>
      <c r="AI62" s="55">
        <f>AH10*AG11</f>
        <v>1</v>
      </c>
      <c r="AJ62" s="55">
        <f>AI10*AG12</f>
        <v>0.99999999999999978</v>
      </c>
      <c r="AK62" s="55">
        <f>AJ10*AG13</f>
        <v>0.74385404247622855</v>
      </c>
      <c r="AL62" s="55">
        <f t="shared" ref="AL62:AL65" si="24">SUM(AG62:AK62)</f>
        <v>4.7438540424762285</v>
      </c>
      <c r="AP62" s="102" t="s">
        <v>8</v>
      </c>
      <c r="AQ62" s="51">
        <f>AL94</f>
        <v>10.761052853540249</v>
      </c>
      <c r="AR62" s="14">
        <f>AL95</f>
        <v>6.5232720244364994</v>
      </c>
      <c r="AS62" s="14">
        <f>AL96</f>
        <v>11.212974582187154</v>
      </c>
      <c r="AT62" s="14">
        <f>AL97</f>
        <v>15.001381118995083</v>
      </c>
      <c r="AU62" s="117">
        <f>AL98</f>
        <v>4.3726945475597141</v>
      </c>
      <c r="AV62" s="14">
        <f t="shared" si="23"/>
        <v>47.871375126718704</v>
      </c>
      <c r="AW62" s="118">
        <f>AV62/AV63</f>
        <v>0.28782308311049465</v>
      </c>
    </row>
    <row r="63" spans="2:49" x14ac:dyDescent="0.25">
      <c r="B63" s="6">
        <v>10</v>
      </c>
      <c r="C63" s="1" t="s">
        <v>7</v>
      </c>
      <c r="D63" s="7">
        <v>9</v>
      </c>
      <c r="E63" s="7">
        <v>8</v>
      </c>
      <c r="F63" s="9">
        <v>7</v>
      </c>
      <c r="G63" s="7">
        <v>6</v>
      </c>
      <c r="H63" s="7">
        <v>5</v>
      </c>
      <c r="I63" s="7">
        <v>4</v>
      </c>
      <c r="J63" s="7">
        <v>3</v>
      </c>
      <c r="K63" s="7">
        <v>2</v>
      </c>
      <c r="L63" s="8">
        <v>1</v>
      </c>
      <c r="M63" s="7">
        <v>2</v>
      </c>
      <c r="N63" s="7">
        <v>3</v>
      </c>
      <c r="O63" s="7">
        <v>4</v>
      </c>
      <c r="P63" s="7">
        <v>5</v>
      </c>
      <c r="Q63" s="7">
        <v>6</v>
      </c>
      <c r="R63" s="7">
        <v>7</v>
      </c>
      <c r="S63" s="7">
        <v>8</v>
      </c>
      <c r="T63" s="7">
        <v>9</v>
      </c>
      <c r="U63" s="1" t="s">
        <v>8</v>
      </c>
      <c r="AE63" s="114" t="s">
        <v>52</v>
      </c>
      <c r="AF63" s="56" t="s">
        <v>5</v>
      </c>
      <c r="AG63" s="59">
        <f>AF10*AH9</f>
        <v>5.3703683966086819</v>
      </c>
      <c r="AH63" s="55">
        <f>AG10*AH10</f>
        <v>1.5148943273730502</v>
      </c>
      <c r="AI63" s="62">
        <f>AH10*AH11</f>
        <v>1.5148943273730502</v>
      </c>
      <c r="AJ63" s="55">
        <f>AI10*AH12</f>
        <v>5.6609204325629223</v>
      </c>
      <c r="AK63" s="55">
        <f>AJ10*AH13</f>
        <v>0.27319461092482583</v>
      </c>
      <c r="AL63" s="55">
        <f t="shared" si="24"/>
        <v>14.334272094842529</v>
      </c>
      <c r="AP63" s="148" t="s">
        <v>66</v>
      </c>
      <c r="AQ63" s="149"/>
      <c r="AR63" s="149"/>
      <c r="AS63" s="149"/>
      <c r="AT63" s="149"/>
      <c r="AU63" s="150"/>
      <c r="AV63" s="15">
        <f>AL55+AL66+AL77+AL88+AL99</f>
        <v>166.32222339283672</v>
      </c>
      <c r="AW63" s="56">
        <f>SUM(AW58:AW62)</f>
        <v>1</v>
      </c>
    </row>
    <row r="64" spans="2:49" x14ac:dyDescent="0.25">
      <c r="AE64" s="114" t="s">
        <v>54</v>
      </c>
      <c r="AF64" s="56" t="s">
        <v>5</v>
      </c>
      <c r="AG64" s="59">
        <f>AF10*AI9</f>
        <v>1.9278189926715499</v>
      </c>
      <c r="AH64" s="55">
        <f>AG10*AI10</f>
        <v>4.2108985478982106</v>
      </c>
      <c r="AI64" s="62">
        <f>AH10*AI11</f>
        <v>1.1268602693407508</v>
      </c>
      <c r="AJ64" s="62">
        <f>AI10*AI12</f>
        <v>4.2108985478982106</v>
      </c>
      <c r="AK64" s="55">
        <f>AJ10*AI13</f>
        <v>0.40152152376925376</v>
      </c>
      <c r="AL64" s="55">
        <f t="shared" si="24"/>
        <v>11.877997881577976</v>
      </c>
    </row>
    <row r="65" spans="2:48" x14ac:dyDescent="0.25">
      <c r="AE65" s="114" t="s">
        <v>55</v>
      </c>
      <c r="AF65" s="56" t="s">
        <v>5</v>
      </c>
      <c r="AG65" s="59">
        <f>AF10*AJ9</f>
        <v>1.1136194355702462</v>
      </c>
      <c r="AH65" s="55">
        <f>AG10*AJ10</f>
        <v>0.30467070387550765</v>
      </c>
      <c r="AI65" s="55">
        <f>AH10*AJ11</f>
        <v>1.5288548228812704</v>
      </c>
      <c r="AJ65" s="55">
        <f>AI10*AJ12</f>
        <v>2.8914919248452424</v>
      </c>
      <c r="AK65" s="58">
        <f>AJ10*AJ13</f>
        <v>0.30467070387550765</v>
      </c>
      <c r="AL65" s="55">
        <f t="shared" si="24"/>
        <v>6.1433075910477744</v>
      </c>
    </row>
    <row r="66" spans="2:48" x14ac:dyDescent="0.25">
      <c r="AF66" s="60" t="s">
        <v>27</v>
      </c>
      <c r="AG66" s="58"/>
      <c r="AH66" s="58"/>
      <c r="AI66" s="58"/>
      <c r="AJ66" s="58"/>
      <c r="AK66" s="58"/>
      <c r="AL66" s="55">
        <f>SUM(AL61:AL65)</f>
        <v>47.517839360362117</v>
      </c>
    </row>
    <row r="67" spans="2:48" x14ac:dyDescent="0.25">
      <c r="B67" s="175" t="s">
        <v>32</v>
      </c>
      <c r="C67" s="176"/>
      <c r="AQ67" s="27"/>
      <c r="AR67" s="152" t="s">
        <v>67</v>
      </c>
      <c r="AS67" s="152"/>
      <c r="AT67" s="152"/>
    </row>
    <row r="68" spans="2:48" x14ac:dyDescent="0.25">
      <c r="B68" s="158" t="s">
        <v>3</v>
      </c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60"/>
      <c r="AR68" s="6" t="s">
        <v>68</v>
      </c>
      <c r="AS68" s="6" t="s">
        <v>12</v>
      </c>
      <c r="AT68" s="6" t="s">
        <v>69</v>
      </c>
    </row>
    <row r="69" spans="2:48" x14ac:dyDescent="0.25">
      <c r="B69" s="161" t="s">
        <v>1</v>
      </c>
      <c r="C69" s="157" t="s">
        <v>17</v>
      </c>
      <c r="D69" s="162" t="s">
        <v>2</v>
      </c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U69" s="157" t="s">
        <v>18</v>
      </c>
      <c r="AF69" s="134" t="s">
        <v>48</v>
      </c>
      <c r="AG69" s="135"/>
      <c r="AH69" s="135"/>
      <c r="AI69" s="135"/>
      <c r="AJ69" s="135"/>
      <c r="AK69" s="136"/>
      <c r="AR69" s="151">
        <f>(AF14*AW58)+(AG14*AW59)+(AH14*AW60)+(AI14*AW61)+(AJ14*AW62)</f>
        <v>5.4445826072401831</v>
      </c>
      <c r="AS69" s="151">
        <f>(AR69-5)/(5-1)</f>
        <v>0.11114565181004576</v>
      </c>
      <c r="AT69" s="151">
        <f>AS69/1.12</f>
        <v>9.9237189116112276E-2</v>
      </c>
      <c r="AV69" s="73"/>
    </row>
    <row r="70" spans="2:48" x14ac:dyDescent="0.25">
      <c r="B70" s="161"/>
      <c r="C70" s="157"/>
      <c r="D70" s="165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7"/>
      <c r="U70" s="157"/>
      <c r="AF70" s="131" t="s">
        <v>61</v>
      </c>
      <c r="AG70" s="132"/>
      <c r="AH70" s="132"/>
      <c r="AI70" s="132"/>
      <c r="AJ70" s="132"/>
      <c r="AK70" s="133"/>
      <c r="AR70" s="151"/>
      <c r="AS70" s="151"/>
      <c r="AT70" s="151"/>
    </row>
    <row r="71" spans="2:48" x14ac:dyDescent="0.25">
      <c r="B71" s="6">
        <v>1</v>
      </c>
      <c r="C71" s="1" t="s">
        <v>4</v>
      </c>
      <c r="D71" s="7">
        <v>9</v>
      </c>
      <c r="E71" s="7">
        <v>8</v>
      </c>
      <c r="F71" s="7">
        <v>7</v>
      </c>
      <c r="G71" s="7">
        <v>6</v>
      </c>
      <c r="H71" s="7">
        <v>5</v>
      </c>
      <c r="I71" s="7">
        <v>4</v>
      </c>
      <c r="J71" s="7">
        <v>3</v>
      </c>
      <c r="K71" s="7">
        <v>2</v>
      </c>
      <c r="L71" s="8">
        <v>1</v>
      </c>
      <c r="M71" s="7">
        <v>2</v>
      </c>
      <c r="N71" s="7">
        <v>3</v>
      </c>
      <c r="O71" s="7">
        <v>4</v>
      </c>
      <c r="P71" s="7">
        <v>5</v>
      </c>
      <c r="Q71" s="7">
        <v>6</v>
      </c>
      <c r="R71" s="7">
        <v>7</v>
      </c>
      <c r="S71" s="7">
        <v>8</v>
      </c>
      <c r="T71" s="9">
        <v>9</v>
      </c>
      <c r="U71" s="1" t="s">
        <v>5</v>
      </c>
      <c r="AF71" s="56"/>
      <c r="AG71" s="56" t="s">
        <v>56</v>
      </c>
      <c r="AH71" s="56" t="s">
        <v>57</v>
      </c>
      <c r="AI71" s="64" t="s">
        <v>58</v>
      </c>
      <c r="AJ71" s="56" t="s">
        <v>59</v>
      </c>
      <c r="AK71" s="56" t="s">
        <v>60</v>
      </c>
      <c r="AL71" s="115" t="s">
        <v>27</v>
      </c>
    </row>
    <row r="72" spans="2:48" x14ac:dyDescent="0.25">
      <c r="B72" s="6">
        <v>2</v>
      </c>
      <c r="C72" s="1" t="s">
        <v>4</v>
      </c>
      <c r="D72" s="9">
        <v>9</v>
      </c>
      <c r="E72" s="7">
        <v>8</v>
      </c>
      <c r="F72" s="7">
        <v>7</v>
      </c>
      <c r="G72" s="7">
        <v>6</v>
      </c>
      <c r="H72" s="7">
        <v>5</v>
      </c>
      <c r="I72" s="7">
        <v>4</v>
      </c>
      <c r="J72" s="7">
        <v>3</v>
      </c>
      <c r="K72" s="7">
        <v>2</v>
      </c>
      <c r="L72" s="8">
        <v>1</v>
      </c>
      <c r="M72" s="7">
        <v>2</v>
      </c>
      <c r="N72" s="7">
        <v>3</v>
      </c>
      <c r="O72" s="7">
        <v>4</v>
      </c>
      <c r="P72" s="7">
        <v>5</v>
      </c>
      <c r="Q72" s="7">
        <v>6</v>
      </c>
      <c r="R72" s="7">
        <v>7</v>
      </c>
      <c r="S72" s="7">
        <v>8</v>
      </c>
      <c r="T72" s="7">
        <v>9</v>
      </c>
      <c r="U72" s="1" t="s">
        <v>6</v>
      </c>
      <c r="W72" s="131" t="s">
        <v>22</v>
      </c>
      <c r="X72" s="132"/>
      <c r="Y72" s="132"/>
      <c r="Z72" s="132"/>
      <c r="AA72" s="132"/>
      <c r="AB72" s="133"/>
      <c r="AE72" s="114" t="s">
        <v>51</v>
      </c>
      <c r="AF72" s="56" t="s">
        <v>6</v>
      </c>
      <c r="AG72" s="62">
        <f>AF11*AF9</f>
        <v>0.42387620885315247</v>
      </c>
      <c r="AH72" s="55">
        <f>AG11*AF10</f>
        <v>1.502660188877124</v>
      </c>
      <c r="AI72" s="55">
        <f>AH11*AF11</f>
        <v>0.42387620885315247</v>
      </c>
      <c r="AJ72" s="55">
        <f>AI11*AF12</f>
        <v>0.83264140118982088</v>
      </c>
      <c r="AK72" s="55">
        <f>AJ11*AF13</f>
        <v>1.6894327434034293</v>
      </c>
      <c r="AL72" s="55">
        <f>SUM(AG72:AK72)</f>
        <v>4.8724867511766794</v>
      </c>
    </row>
    <row r="73" spans="2:48" x14ac:dyDescent="0.25">
      <c r="B73" s="6">
        <v>3</v>
      </c>
      <c r="C73" s="1" t="s">
        <v>4</v>
      </c>
      <c r="D73" s="7">
        <v>9</v>
      </c>
      <c r="E73" s="7">
        <v>8</v>
      </c>
      <c r="F73" s="7">
        <v>7</v>
      </c>
      <c r="G73" s="7">
        <v>6</v>
      </c>
      <c r="H73" s="7">
        <v>5</v>
      </c>
      <c r="I73" s="7">
        <v>4</v>
      </c>
      <c r="J73" s="7">
        <v>3</v>
      </c>
      <c r="K73" s="7">
        <v>2</v>
      </c>
      <c r="L73" s="8">
        <v>1</v>
      </c>
      <c r="M73" s="7">
        <v>2</v>
      </c>
      <c r="N73" s="7">
        <v>3</v>
      </c>
      <c r="O73" s="7">
        <v>4</v>
      </c>
      <c r="P73" s="7">
        <v>5</v>
      </c>
      <c r="Q73" s="7">
        <v>6</v>
      </c>
      <c r="R73" s="7">
        <v>7</v>
      </c>
      <c r="S73" s="7">
        <v>8</v>
      </c>
      <c r="T73" s="9">
        <v>9</v>
      </c>
      <c r="U73" s="1" t="s">
        <v>7</v>
      </c>
      <c r="W73" s="2" t="s">
        <v>0</v>
      </c>
      <c r="X73" s="7" t="s">
        <v>4</v>
      </c>
      <c r="Y73" s="7" t="s">
        <v>5</v>
      </c>
      <c r="Z73" s="7" t="s">
        <v>6</v>
      </c>
      <c r="AA73" s="7" t="s">
        <v>7</v>
      </c>
      <c r="AB73" s="7" t="s">
        <v>8</v>
      </c>
      <c r="AE73" s="114" t="s">
        <v>53</v>
      </c>
      <c r="AF73" s="56" t="s">
        <v>6</v>
      </c>
      <c r="AG73" s="59">
        <f>AF11*AG9</f>
        <v>0.18620696498800474</v>
      </c>
      <c r="AH73" s="62">
        <f>AG11*AG10</f>
        <v>0.66011205001610984</v>
      </c>
      <c r="AI73" s="55">
        <f>AH11*AG11</f>
        <v>0.66011205001610984</v>
      </c>
      <c r="AJ73" s="55">
        <f>AI11*AG12</f>
        <v>0.17664971834752682</v>
      </c>
      <c r="AK73" s="55">
        <f>AJ11*AG13</f>
        <v>2.4640013410895918</v>
      </c>
      <c r="AL73" s="55">
        <f t="shared" ref="AL73:AL76" si="25">SUM(AG73:AK73)</f>
        <v>4.1470821244573433</v>
      </c>
    </row>
    <row r="74" spans="2:48" x14ac:dyDescent="0.25">
      <c r="B74" s="6">
        <v>4</v>
      </c>
      <c r="C74" s="1" t="s">
        <v>4</v>
      </c>
      <c r="D74" s="9">
        <v>9</v>
      </c>
      <c r="E74" s="7">
        <v>8</v>
      </c>
      <c r="F74" s="7">
        <v>7</v>
      </c>
      <c r="G74" s="7">
        <v>6</v>
      </c>
      <c r="H74" s="7">
        <v>5</v>
      </c>
      <c r="I74" s="7">
        <v>4</v>
      </c>
      <c r="J74" s="7">
        <v>3</v>
      </c>
      <c r="K74" s="7">
        <v>2</v>
      </c>
      <c r="L74" s="8">
        <v>1</v>
      </c>
      <c r="M74" s="7">
        <v>2</v>
      </c>
      <c r="N74" s="7">
        <v>3</v>
      </c>
      <c r="O74" s="7">
        <v>4</v>
      </c>
      <c r="P74" s="7">
        <v>5</v>
      </c>
      <c r="Q74" s="7">
        <v>6</v>
      </c>
      <c r="R74" s="7">
        <v>7</v>
      </c>
      <c r="S74" s="7">
        <v>8</v>
      </c>
      <c r="T74" s="7">
        <v>9</v>
      </c>
      <c r="U74" s="1" t="s">
        <v>8</v>
      </c>
      <c r="W74" s="16" t="s">
        <v>4</v>
      </c>
      <c r="X74" s="14">
        <v>1</v>
      </c>
      <c r="Y74" s="15">
        <f>1/5</f>
        <v>0.2</v>
      </c>
      <c r="Z74" s="18">
        <f>1/3</f>
        <v>0.33333333333333331</v>
      </c>
      <c r="AA74" s="15">
        <f>1/9</f>
        <v>0.1111111111111111</v>
      </c>
      <c r="AB74" s="18">
        <v>7</v>
      </c>
      <c r="AE74" s="114" t="s">
        <v>52</v>
      </c>
      <c r="AF74" s="56" t="s">
        <v>6</v>
      </c>
      <c r="AG74" s="59">
        <f>AF11*AH9</f>
        <v>0.99999999999999989</v>
      </c>
      <c r="AH74" s="55">
        <f>AG11*AH10</f>
        <v>1</v>
      </c>
      <c r="AI74" s="62">
        <f>AH11*AH11</f>
        <v>1</v>
      </c>
      <c r="AJ74" s="55">
        <f>AI11*AH12</f>
        <v>1.0000000000000002</v>
      </c>
      <c r="AK74" s="55">
        <f>AJ11*AH13</f>
        <v>0.90495157552193051</v>
      </c>
      <c r="AL74" s="55">
        <f t="shared" si="25"/>
        <v>4.9049515755219302</v>
      </c>
    </row>
    <row r="75" spans="2:48" x14ac:dyDescent="0.25">
      <c r="B75" s="6">
        <v>5</v>
      </c>
      <c r="C75" s="1" t="s">
        <v>5</v>
      </c>
      <c r="D75" s="9">
        <v>9</v>
      </c>
      <c r="E75" s="7">
        <v>8</v>
      </c>
      <c r="F75" s="7">
        <v>7</v>
      </c>
      <c r="G75" s="7">
        <v>6</v>
      </c>
      <c r="H75" s="7">
        <v>5</v>
      </c>
      <c r="I75" s="7">
        <v>4</v>
      </c>
      <c r="J75" s="7">
        <v>3</v>
      </c>
      <c r="K75" s="7">
        <v>2</v>
      </c>
      <c r="L75" s="8">
        <v>1</v>
      </c>
      <c r="M75" s="7">
        <v>2</v>
      </c>
      <c r="N75" s="7">
        <v>3</v>
      </c>
      <c r="O75" s="7">
        <v>4</v>
      </c>
      <c r="P75" s="7">
        <v>5</v>
      </c>
      <c r="Q75" s="7">
        <v>6</v>
      </c>
      <c r="R75" s="7">
        <v>7</v>
      </c>
      <c r="S75" s="7">
        <v>8</v>
      </c>
      <c r="T75" s="7">
        <v>9</v>
      </c>
      <c r="U75" s="1" t="s">
        <v>6</v>
      </c>
      <c r="W75" s="7" t="s">
        <v>5</v>
      </c>
      <c r="X75" s="18">
        <v>5</v>
      </c>
      <c r="Y75" s="14">
        <v>1</v>
      </c>
      <c r="Z75" s="18">
        <v>3</v>
      </c>
      <c r="AA75" s="18">
        <v>5</v>
      </c>
      <c r="AB75" s="18">
        <v>9</v>
      </c>
      <c r="AE75" s="114" t="s">
        <v>54</v>
      </c>
      <c r="AF75" s="56" t="s">
        <v>6</v>
      </c>
      <c r="AG75" s="59">
        <f>AF11*AI9</f>
        <v>0.35897332367160184</v>
      </c>
      <c r="AH75" s="55">
        <f>AG11*AI10</f>
        <v>2.7796648728629481</v>
      </c>
      <c r="AI75" s="62">
        <f>AH11*AI11</f>
        <v>0.74385404247622877</v>
      </c>
      <c r="AJ75" s="62">
        <f>AI11*AI12</f>
        <v>0.74385404247622877</v>
      </c>
      <c r="AK75" s="55">
        <f>AJ11*AI13</f>
        <v>1.3300318564517237</v>
      </c>
      <c r="AL75" s="55">
        <f t="shared" si="25"/>
        <v>5.9563781379387306</v>
      </c>
    </row>
    <row r="76" spans="2:48" x14ac:dyDescent="0.25">
      <c r="B76" s="6">
        <v>6</v>
      </c>
      <c r="C76" s="1" t="s">
        <v>5</v>
      </c>
      <c r="D76" s="9">
        <v>9</v>
      </c>
      <c r="E76" s="7">
        <v>8</v>
      </c>
      <c r="F76" s="7">
        <v>7</v>
      </c>
      <c r="G76" s="7">
        <v>6</v>
      </c>
      <c r="H76" s="7">
        <v>5</v>
      </c>
      <c r="I76" s="7">
        <v>4</v>
      </c>
      <c r="J76" s="7">
        <v>3</v>
      </c>
      <c r="K76" s="7">
        <v>2</v>
      </c>
      <c r="L76" s="8">
        <v>1</v>
      </c>
      <c r="M76" s="7">
        <v>2</v>
      </c>
      <c r="N76" s="7">
        <v>3</v>
      </c>
      <c r="O76" s="7">
        <v>4</v>
      </c>
      <c r="P76" s="7">
        <v>5</v>
      </c>
      <c r="Q76" s="7">
        <v>6</v>
      </c>
      <c r="R76" s="7">
        <v>7</v>
      </c>
      <c r="S76" s="7">
        <v>8</v>
      </c>
      <c r="T76" s="7">
        <v>9</v>
      </c>
      <c r="U76" s="1" t="s">
        <v>7</v>
      </c>
      <c r="W76" s="7" t="s">
        <v>6</v>
      </c>
      <c r="X76" s="15">
        <v>3</v>
      </c>
      <c r="Y76" s="15">
        <f>1/3</f>
        <v>0.33333333333333331</v>
      </c>
      <c r="Z76" s="14">
        <v>1</v>
      </c>
      <c r="AA76" s="36">
        <f>1/9</f>
        <v>0.1111111111111111</v>
      </c>
      <c r="AB76" s="15">
        <f>1/3</f>
        <v>0.33333333333333331</v>
      </c>
      <c r="AE76" s="114" t="s">
        <v>55</v>
      </c>
      <c r="AF76" s="56" t="s">
        <v>6</v>
      </c>
      <c r="AG76" s="59">
        <f>AF11*AJ9</f>
        <v>0.20736369524919043</v>
      </c>
      <c r="AH76" s="55">
        <f>AG11*AJ10</f>
        <v>0.2011168029151125</v>
      </c>
      <c r="AI76" s="55">
        <f>AH11*AJ11</f>
        <v>1.009215491309172</v>
      </c>
      <c r="AJ76" s="55">
        <f>AI11*AJ12</f>
        <v>0.51078123412806042</v>
      </c>
      <c r="AK76" s="58">
        <f>AJ11*AJ13</f>
        <v>1.009215491309172</v>
      </c>
      <c r="AL76" s="55">
        <f t="shared" si="25"/>
        <v>2.9376927149107073</v>
      </c>
    </row>
    <row r="77" spans="2:48" x14ac:dyDescent="0.25">
      <c r="B77" s="6">
        <v>7</v>
      </c>
      <c r="C77" s="1" t="s">
        <v>9</v>
      </c>
      <c r="D77" s="9">
        <v>9</v>
      </c>
      <c r="E77" s="7">
        <v>8</v>
      </c>
      <c r="F77" s="7">
        <v>7</v>
      </c>
      <c r="G77" s="7">
        <v>6</v>
      </c>
      <c r="H77" s="7">
        <v>5</v>
      </c>
      <c r="I77" s="7">
        <v>4</v>
      </c>
      <c r="J77" s="7">
        <v>3</v>
      </c>
      <c r="K77" s="7">
        <v>2</v>
      </c>
      <c r="L77" s="8">
        <v>1</v>
      </c>
      <c r="M77" s="7">
        <v>2</v>
      </c>
      <c r="N77" s="7">
        <v>3</v>
      </c>
      <c r="O77" s="7">
        <v>4</v>
      </c>
      <c r="P77" s="7">
        <v>5</v>
      </c>
      <c r="Q77" s="7">
        <v>6</v>
      </c>
      <c r="R77" s="7">
        <v>7</v>
      </c>
      <c r="S77" s="7">
        <v>8</v>
      </c>
      <c r="T77" s="7">
        <v>9</v>
      </c>
      <c r="U77" s="1" t="s">
        <v>8</v>
      </c>
      <c r="W77" s="7" t="s">
        <v>7</v>
      </c>
      <c r="X77" s="18">
        <v>9</v>
      </c>
      <c r="Y77" s="36">
        <f>1/5</f>
        <v>0.2</v>
      </c>
      <c r="Z77" s="18">
        <v>9</v>
      </c>
      <c r="AA77" s="14">
        <v>1</v>
      </c>
      <c r="AB77" s="18">
        <v>9</v>
      </c>
      <c r="AF77" s="60" t="s">
        <v>27</v>
      </c>
      <c r="AG77" s="58"/>
      <c r="AH77" s="58"/>
      <c r="AI77" s="58"/>
      <c r="AJ77" s="58"/>
      <c r="AK77" s="58"/>
      <c r="AL77" s="55">
        <f>SUM(AL72:AL76)</f>
        <v>22.818591304005391</v>
      </c>
    </row>
    <row r="78" spans="2:48" x14ac:dyDescent="0.25">
      <c r="B78" s="6">
        <v>8</v>
      </c>
      <c r="C78" s="1" t="s">
        <v>6</v>
      </c>
      <c r="D78" s="7">
        <v>9</v>
      </c>
      <c r="E78" s="7">
        <v>8</v>
      </c>
      <c r="F78" s="7">
        <v>7</v>
      </c>
      <c r="G78" s="7">
        <v>6</v>
      </c>
      <c r="H78" s="7">
        <v>5</v>
      </c>
      <c r="I78" s="7">
        <v>4</v>
      </c>
      <c r="J78" s="7">
        <v>3</v>
      </c>
      <c r="K78" s="7">
        <v>2</v>
      </c>
      <c r="L78" s="8">
        <v>1</v>
      </c>
      <c r="M78" s="7">
        <v>2</v>
      </c>
      <c r="N78" s="7">
        <v>3</v>
      </c>
      <c r="O78" s="7">
        <v>4</v>
      </c>
      <c r="P78" s="7">
        <v>5</v>
      </c>
      <c r="Q78" s="7">
        <v>6</v>
      </c>
      <c r="R78" s="7">
        <v>7</v>
      </c>
      <c r="S78" s="7">
        <v>8</v>
      </c>
      <c r="T78" s="9">
        <v>9</v>
      </c>
      <c r="U78" s="1" t="s">
        <v>7</v>
      </c>
      <c r="W78" s="7" t="s">
        <v>8</v>
      </c>
      <c r="X78" s="36">
        <f>1/7</f>
        <v>0.14285714285714285</v>
      </c>
      <c r="Y78" s="36">
        <f>1/9</f>
        <v>0.1111111111111111</v>
      </c>
      <c r="Z78" s="18">
        <v>3</v>
      </c>
      <c r="AA78" s="36">
        <f>1/9</f>
        <v>0.1111111111111111</v>
      </c>
      <c r="AB78" s="14">
        <v>1</v>
      </c>
    </row>
    <row r="79" spans="2:48" x14ac:dyDescent="0.25">
      <c r="B79" s="6">
        <v>9</v>
      </c>
      <c r="C79" s="1" t="s">
        <v>6</v>
      </c>
      <c r="D79" s="7">
        <v>9</v>
      </c>
      <c r="E79" s="7">
        <v>8</v>
      </c>
      <c r="F79" s="7">
        <v>7</v>
      </c>
      <c r="G79" s="7">
        <v>6</v>
      </c>
      <c r="H79" s="7">
        <v>5</v>
      </c>
      <c r="I79" s="7">
        <v>4</v>
      </c>
      <c r="J79" s="7">
        <v>3</v>
      </c>
      <c r="K79" s="7">
        <v>2</v>
      </c>
      <c r="L79" s="8">
        <v>1</v>
      </c>
      <c r="M79" s="7">
        <v>2</v>
      </c>
      <c r="N79" s="7">
        <v>3</v>
      </c>
      <c r="O79" s="7">
        <v>4</v>
      </c>
      <c r="P79" s="7">
        <v>5</v>
      </c>
      <c r="Q79" s="7">
        <v>6</v>
      </c>
      <c r="R79" s="7">
        <v>7</v>
      </c>
      <c r="S79" s="7">
        <v>8</v>
      </c>
      <c r="T79" s="9">
        <v>9</v>
      </c>
      <c r="U79" s="1" t="s">
        <v>8</v>
      </c>
    </row>
    <row r="80" spans="2:48" x14ac:dyDescent="0.25">
      <c r="B80" s="6">
        <v>10</v>
      </c>
      <c r="C80" s="1" t="s">
        <v>7</v>
      </c>
      <c r="D80" s="9">
        <v>9</v>
      </c>
      <c r="E80" s="7">
        <v>8</v>
      </c>
      <c r="F80" s="7">
        <v>7</v>
      </c>
      <c r="G80" s="7">
        <v>6</v>
      </c>
      <c r="H80" s="7">
        <v>5</v>
      </c>
      <c r="I80" s="7">
        <v>4</v>
      </c>
      <c r="J80" s="7">
        <v>3</v>
      </c>
      <c r="K80" s="7">
        <v>2</v>
      </c>
      <c r="L80" s="8">
        <v>1</v>
      </c>
      <c r="M80" s="7">
        <v>2</v>
      </c>
      <c r="N80" s="7">
        <v>3</v>
      </c>
      <c r="O80" s="7">
        <v>4</v>
      </c>
      <c r="P80" s="7">
        <v>5</v>
      </c>
      <c r="Q80" s="7">
        <v>6</v>
      </c>
      <c r="R80" s="7">
        <v>7</v>
      </c>
      <c r="S80" s="7">
        <v>8</v>
      </c>
      <c r="T80" s="7">
        <v>9</v>
      </c>
      <c r="U80" s="1" t="s">
        <v>8</v>
      </c>
      <c r="AF80" s="134" t="s">
        <v>48</v>
      </c>
      <c r="AG80" s="135"/>
      <c r="AH80" s="135"/>
      <c r="AI80" s="135"/>
      <c r="AJ80" s="135"/>
      <c r="AK80" s="136"/>
    </row>
    <row r="81" spans="2:46" x14ac:dyDescent="0.25">
      <c r="AF81" s="131" t="s">
        <v>62</v>
      </c>
      <c r="AG81" s="132"/>
      <c r="AH81" s="132"/>
      <c r="AI81" s="132"/>
      <c r="AJ81" s="132"/>
      <c r="AK81" s="133"/>
    </row>
    <row r="82" spans="2:46" x14ac:dyDescent="0.25">
      <c r="AF82" s="56"/>
      <c r="AG82" s="56" t="s">
        <v>56</v>
      </c>
      <c r="AH82" s="56" t="s">
        <v>57</v>
      </c>
      <c r="AI82" s="64" t="s">
        <v>58</v>
      </c>
      <c r="AJ82" s="56" t="s">
        <v>59</v>
      </c>
      <c r="AK82" s="56" t="s">
        <v>60</v>
      </c>
      <c r="AL82" s="56" t="s">
        <v>27</v>
      </c>
    </row>
    <row r="83" spans="2:46" x14ac:dyDescent="0.25">
      <c r="AE83" s="114" t="s">
        <v>51</v>
      </c>
      <c r="AF83" s="56" t="s">
        <v>7</v>
      </c>
      <c r="AG83" s="62">
        <f>AF12*AF9</f>
        <v>1.1193612639625192</v>
      </c>
      <c r="AH83" s="55">
        <f>AG12*AF10</f>
        <v>0.54059041560986509</v>
      </c>
      <c r="AI83" s="55">
        <f>AH12*AF11</f>
        <v>0.56983787765957894</v>
      </c>
      <c r="AJ83" s="55">
        <f>AI12*AF12</f>
        <v>1.1193612639625192</v>
      </c>
      <c r="AK83" s="55">
        <f>AJ12*AF13</f>
        <v>1.1494873716483525</v>
      </c>
      <c r="AL83" s="55">
        <f>SUM(AG83:AK83)</f>
        <v>4.4986381928428347</v>
      </c>
    </row>
    <row r="84" spans="2:46" x14ac:dyDescent="0.25">
      <c r="B84" s="175" t="s">
        <v>33</v>
      </c>
      <c r="C84" s="176"/>
      <c r="AE84" s="114" t="s">
        <v>53</v>
      </c>
      <c r="AF84" s="56" t="s">
        <v>7</v>
      </c>
      <c r="AG84" s="59">
        <f>AF12*AG9</f>
        <v>0.49173050842258276</v>
      </c>
      <c r="AH84" s="62">
        <f>AG12*AG10</f>
        <v>0.23747900563862567</v>
      </c>
      <c r="AI84" s="55">
        <f>AH12*AG11</f>
        <v>0.88742147292585971</v>
      </c>
      <c r="AJ84" s="55">
        <f>AI12*AG12</f>
        <v>0.23747900563862567</v>
      </c>
      <c r="AK84" s="55">
        <f>AJ12*AG13</f>
        <v>1.6765026227686533</v>
      </c>
      <c r="AL84" s="55">
        <f t="shared" ref="AL84:AL87" si="26">SUM(AG84:AK84)</f>
        <v>3.5306126153943471</v>
      </c>
      <c r="AR84" s="174" t="s">
        <v>80</v>
      </c>
      <c r="AS84" s="174"/>
      <c r="AT84" s="174"/>
    </row>
    <row r="85" spans="2:46" x14ac:dyDescent="0.25">
      <c r="B85" s="158" t="s">
        <v>3</v>
      </c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60"/>
      <c r="AE85" s="114" t="s">
        <v>52</v>
      </c>
      <c r="AF85" s="56" t="s">
        <v>7</v>
      </c>
      <c r="AG85" s="59">
        <f>AF12*AH9</f>
        <v>2.6407739820809577</v>
      </c>
      <c r="AH85" s="55">
        <f>AG12*AH10</f>
        <v>0.35975559851214661</v>
      </c>
      <c r="AI85" s="62">
        <f>AH12*AH11</f>
        <v>1.3443497553244217</v>
      </c>
      <c r="AJ85" s="55">
        <f>AI12*AH12</f>
        <v>1.3443497553244217</v>
      </c>
      <c r="AK85" s="55">
        <f>AJ12*AH13</f>
        <v>0.61572762341527365</v>
      </c>
      <c r="AL85" s="55">
        <f t="shared" si="26"/>
        <v>6.3049567146572221</v>
      </c>
      <c r="AR85" s="4" t="str">
        <f>AP62</f>
        <v>Manfaat</v>
      </c>
      <c r="AS85" s="4">
        <f>AW62</f>
        <v>0.28782308311049465</v>
      </c>
      <c r="AT85" s="4">
        <v>5</v>
      </c>
    </row>
    <row r="86" spans="2:46" x14ac:dyDescent="0.25">
      <c r="B86" s="161" t="s">
        <v>1</v>
      </c>
      <c r="C86" s="157" t="s">
        <v>17</v>
      </c>
      <c r="D86" s="162" t="s">
        <v>2</v>
      </c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U86" s="157" t="s">
        <v>18</v>
      </c>
      <c r="AE86" s="114" t="s">
        <v>54</v>
      </c>
      <c r="AF86" s="56" t="s">
        <v>7</v>
      </c>
      <c r="AG86" s="59">
        <f>AF12*AI9</f>
        <v>0.94796741341309254</v>
      </c>
      <c r="AH86" s="55">
        <f>AG12*AI10</f>
        <v>0.99999999999999978</v>
      </c>
      <c r="AI86" s="62">
        <f>AH12*AI11</f>
        <v>1.0000000000000002</v>
      </c>
      <c r="AJ86" s="62">
        <f>AI12*AI12</f>
        <v>1</v>
      </c>
      <c r="AK86" s="55">
        <f>AJ12*AI13</f>
        <v>0.90495157552193051</v>
      </c>
      <c r="AL86" s="55">
        <f t="shared" si="26"/>
        <v>4.8529189889350226</v>
      </c>
      <c r="AR86" s="4" t="str">
        <f>AP59</f>
        <v>Biaya</v>
      </c>
      <c r="AS86" s="4">
        <f>AW59</f>
        <v>0.28569747560510694</v>
      </c>
      <c r="AT86" s="4">
        <v>4</v>
      </c>
    </row>
    <row r="87" spans="2:46" x14ac:dyDescent="0.25">
      <c r="B87" s="161"/>
      <c r="C87" s="157"/>
      <c r="D87" s="165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7"/>
      <c r="U87" s="157"/>
      <c r="AE87" s="114" t="s">
        <v>55</v>
      </c>
      <c r="AF87" s="56" t="s">
        <v>7</v>
      </c>
      <c r="AG87" s="59">
        <f>AF12*AJ9</f>
        <v>0.54760065124222679</v>
      </c>
      <c r="AH87" s="55">
        <f>AG12*AJ10</f>
        <v>7.2352895803575734E-2</v>
      </c>
      <c r="AI87" s="55">
        <f>AH12*AJ11</f>
        <v>1.3567385988111014</v>
      </c>
      <c r="AJ87" s="55">
        <f>AI12*AJ12</f>
        <v>0.68666862712436405</v>
      </c>
      <c r="AK87" s="58">
        <f>AJ12*AJ13</f>
        <v>0.68666862712436405</v>
      </c>
      <c r="AL87" s="55">
        <f t="shared" si="26"/>
        <v>3.3500294001056319</v>
      </c>
      <c r="AR87" s="4" t="str">
        <f>AP58</f>
        <v>Rute</v>
      </c>
      <c r="AS87" s="4">
        <f>AW58</f>
        <v>0.15378138391887938</v>
      </c>
      <c r="AT87" s="4">
        <v>3</v>
      </c>
    </row>
    <row r="88" spans="2:46" x14ac:dyDescent="0.25">
      <c r="B88" s="10">
        <v>1</v>
      </c>
      <c r="C88" s="1" t="s">
        <v>4</v>
      </c>
      <c r="D88" s="7">
        <v>9</v>
      </c>
      <c r="E88" s="7">
        <v>8</v>
      </c>
      <c r="F88" s="7">
        <v>7</v>
      </c>
      <c r="G88" s="7">
        <v>6</v>
      </c>
      <c r="H88" s="7">
        <v>5</v>
      </c>
      <c r="I88" s="7">
        <v>4</v>
      </c>
      <c r="J88" s="7">
        <v>3</v>
      </c>
      <c r="K88" s="7">
        <v>2</v>
      </c>
      <c r="L88" s="8">
        <v>1</v>
      </c>
      <c r="M88" s="7">
        <v>2</v>
      </c>
      <c r="N88" s="7">
        <v>3</v>
      </c>
      <c r="O88" s="7">
        <v>4</v>
      </c>
      <c r="P88" s="7">
        <v>5</v>
      </c>
      <c r="Q88" s="7">
        <v>6</v>
      </c>
      <c r="R88" s="7">
        <v>7</v>
      </c>
      <c r="S88" s="7">
        <v>8</v>
      </c>
      <c r="T88" s="9">
        <v>9</v>
      </c>
      <c r="U88" s="1" t="s">
        <v>5</v>
      </c>
      <c r="W88" s="131" t="s">
        <v>23</v>
      </c>
      <c r="X88" s="132"/>
      <c r="Y88" s="132"/>
      <c r="Z88" s="132"/>
      <c r="AA88" s="132"/>
      <c r="AB88" s="133"/>
      <c r="AF88" s="60" t="s">
        <v>27</v>
      </c>
      <c r="AG88" s="58"/>
      <c r="AH88" s="58"/>
      <c r="AI88" s="58"/>
      <c r="AJ88" s="58"/>
      <c r="AK88" s="58"/>
      <c r="AL88" s="55">
        <f>SUM(AL83:AL87)</f>
        <v>22.537155911935059</v>
      </c>
      <c r="AR88" s="4" t="str">
        <f>AP60</f>
        <v>Infrastruktur</v>
      </c>
      <c r="AS88" s="4">
        <f>AW60</f>
        <v>0.13719508336604017</v>
      </c>
      <c r="AT88" s="4">
        <v>2</v>
      </c>
    </row>
    <row r="89" spans="2:46" x14ac:dyDescent="0.25">
      <c r="B89" s="10">
        <v>2</v>
      </c>
      <c r="C89" s="1" t="s">
        <v>4</v>
      </c>
      <c r="D89" s="9">
        <v>9</v>
      </c>
      <c r="E89" s="7">
        <v>8</v>
      </c>
      <c r="F89" s="7">
        <v>7</v>
      </c>
      <c r="G89" s="7">
        <v>6</v>
      </c>
      <c r="H89" s="7">
        <v>5</v>
      </c>
      <c r="I89" s="7">
        <v>4</v>
      </c>
      <c r="J89" s="7">
        <v>3</v>
      </c>
      <c r="K89" s="7">
        <v>2</v>
      </c>
      <c r="L89" s="8">
        <v>1</v>
      </c>
      <c r="M89" s="7">
        <v>2</v>
      </c>
      <c r="N89" s="7">
        <v>3</v>
      </c>
      <c r="O89" s="7">
        <v>4</v>
      </c>
      <c r="P89" s="7">
        <v>5</v>
      </c>
      <c r="Q89" s="7">
        <v>6</v>
      </c>
      <c r="R89" s="7">
        <v>7</v>
      </c>
      <c r="S89" s="7">
        <v>8</v>
      </c>
      <c r="T89" s="7">
        <v>9</v>
      </c>
      <c r="U89" s="1" t="s">
        <v>6</v>
      </c>
      <c r="W89" s="2" t="s">
        <v>0</v>
      </c>
      <c r="X89" s="7" t="s">
        <v>4</v>
      </c>
      <c r="Y89" s="7" t="s">
        <v>5</v>
      </c>
      <c r="Z89" s="7" t="s">
        <v>6</v>
      </c>
      <c r="AA89" s="7" t="s">
        <v>7</v>
      </c>
      <c r="AB89" s="7" t="s">
        <v>8</v>
      </c>
      <c r="AR89" s="4" t="str">
        <f>AP61</f>
        <v>Regulasi</v>
      </c>
      <c r="AS89" s="4">
        <f>AW61</f>
        <v>0.1355029739994788</v>
      </c>
      <c r="AT89" s="4">
        <v>1</v>
      </c>
    </row>
    <row r="90" spans="2:46" x14ac:dyDescent="0.25">
      <c r="B90" s="10">
        <v>3</v>
      </c>
      <c r="C90" s="1" t="s">
        <v>4</v>
      </c>
      <c r="D90" s="9">
        <v>9</v>
      </c>
      <c r="E90" s="7">
        <v>8</v>
      </c>
      <c r="F90" s="7">
        <v>7</v>
      </c>
      <c r="G90" s="7">
        <v>6</v>
      </c>
      <c r="H90" s="7">
        <v>5</v>
      </c>
      <c r="I90" s="7">
        <v>4</v>
      </c>
      <c r="J90" s="7">
        <v>3</v>
      </c>
      <c r="K90" s="7">
        <v>2</v>
      </c>
      <c r="L90" s="8">
        <v>1</v>
      </c>
      <c r="M90" s="7">
        <v>2</v>
      </c>
      <c r="N90" s="7">
        <v>3</v>
      </c>
      <c r="O90" s="7">
        <v>4</v>
      </c>
      <c r="P90" s="7">
        <v>5</v>
      </c>
      <c r="Q90" s="7">
        <v>6</v>
      </c>
      <c r="R90" s="7">
        <v>7</v>
      </c>
      <c r="S90" s="7">
        <v>8</v>
      </c>
      <c r="T90" s="7">
        <v>9</v>
      </c>
      <c r="U90" s="1" t="s">
        <v>7</v>
      </c>
      <c r="W90" s="16" t="s">
        <v>4</v>
      </c>
      <c r="X90" s="14">
        <v>1</v>
      </c>
      <c r="Y90" s="15">
        <f>1/3</f>
        <v>0.33333333333333331</v>
      </c>
      <c r="Z90" s="18">
        <v>3</v>
      </c>
      <c r="AA90" s="18">
        <v>5</v>
      </c>
      <c r="AB90" s="15">
        <f>1/3</f>
        <v>0.33333333333333331</v>
      </c>
    </row>
    <row r="91" spans="2:46" x14ac:dyDescent="0.25">
      <c r="B91" s="10">
        <v>4</v>
      </c>
      <c r="C91" s="1" t="s">
        <v>4</v>
      </c>
      <c r="D91" s="7">
        <v>9</v>
      </c>
      <c r="E91" s="7">
        <v>8</v>
      </c>
      <c r="F91" s="7">
        <v>7</v>
      </c>
      <c r="G91" s="7">
        <v>6</v>
      </c>
      <c r="H91" s="7">
        <v>5</v>
      </c>
      <c r="I91" s="7">
        <v>4</v>
      </c>
      <c r="J91" s="7">
        <v>3</v>
      </c>
      <c r="K91" s="7">
        <v>2</v>
      </c>
      <c r="L91" s="8">
        <v>1</v>
      </c>
      <c r="M91" s="7">
        <v>2</v>
      </c>
      <c r="N91" s="7">
        <v>3</v>
      </c>
      <c r="O91" s="7">
        <v>4</v>
      </c>
      <c r="P91" s="7">
        <v>5</v>
      </c>
      <c r="Q91" s="7">
        <v>6</v>
      </c>
      <c r="R91" s="7">
        <v>7</v>
      </c>
      <c r="S91" s="7">
        <v>8</v>
      </c>
      <c r="T91" s="9">
        <v>9</v>
      </c>
      <c r="U91" s="1" t="s">
        <v>8</v>
      </c>
      <c r="W91" s="7" t="s">
        <v>5</v>
      </c>
      <c r="X91" s="18">
        <v>3</v>
      </c>
      <c r="Y91" s="14">
        <v>1</v>
      </c>
      <c r="Z91" s="18">
        <f>1/5</f>
        <v>0.2</v>
      </c>
      <c r="AA91" s="18">
        <v>9</v>
      </c>
      <c r="AB91" s="36">
        <f>1/9</f>
        <v>0.1111111111111111</v>
      </c>
      <c r="AF91" s="134" t="s">
        <v>48</v>
      </c>
      <c r="AG91" s="135"/>
      <c r="AH91" s="135"/>
      <c r="AI91" s="135"/>
      <c r="AJ91" s="135"/>
      <c r="AK91" s="136"/>
      <c r="AS91" s="75"/>
    </row>
    <row r="92" spans="2:46" x14ac:dyDescent="0.25">
      <c r="B92" s="10">
        <v>5</v>
      </c>
      <c r="C92" s="1" t="s">
        <v>5</v>
      </c>
      <c r="D92" s="9">
        <v>9</v>
      </c>
      <c r="E92" s="7">
        <v>8</v>
      </c>
      <c r="F92" s="7">
        <v>7</v>
      </c>
      <c r="G92" s="7">
        <v>6</v>
      </c>
      <c r="H92" s="7">
        <v>5</v>
      </c>
      <c r="I92" s="7">
        <v>4</v>
      </c>
      <c r="J92" s="7">
        <v>3</v>
      </c>
      <c r="K92" s="7">
        <v>2</v>
      </c>
      <c r="L92" s="8">
        <v>1</v>
      </c>
      <c r="M92" s="7">
        <v>2</v>
      </c>
      <c r="N92" s="7">
        <v>3</v>
      </c>
      <c r="O92" s="7">
        <v>4</v>
      </c>
      <c r="P92" s="7">
        <v>5</v>
      </c>
      <c r="Q92" s="7">
        <v>6</v>
      </c>
      <c r="R92" s="7">
        <v>7</v>
      </c>
      <c r="S92" s="7">
        <v>8</v>
      </c>
      <c r="T92" s="7">
        <v>9</v>
      </c>
      <c r="U92" s="1" t="s">
        <v>6</v>
      </c>
      <c r="W92" s="7" t="s">
        <v>6</v>
      </c>
      <c r="X92" s="15">
        <f>1/3</f>
        <v>0.33333333333333331</v>
      </c>
      <c r="Y92" s="15">
        <v>5</v>
      </c>
      <c r="Z92" s="14">
        <v>1</v>
      </c>
      <c r="AA92" s="18">
        <v>9</v>
      </c>
      <c r="AB92" s="15">
        <f>1/9</f>
        <v>0.1111111111111111</v>
      </c>
      <c r="AF92" s="131" t="s">
        <v>63</v>
      </c>
      <c r="AG92" s="132"/>
      <c r="AH92" s="132"/>
      <c r="AI92" s="132"/>
      <c r="AJ92" s="132"/>
      <c r="AK92" s="133"/>
    </row>
    <row r="93" spans="2:46" x14ac:dyDescent="0.25">
      <c r="B93" s="10">
        <v>6</v>
      </c>
      <c r="C93" s="1" t="s">
        <v>5</v>
      </c>
      <c r="D93" s="9">
        <v>9</v>
      </c>
      <c r="E93" s="7">
        <v>8</v>
      </c>
      <c r="F93" s="7">
        <v>7</v>
      </c>
      <c r="G93" s="7">
        <v>6</v>
      </c>
      <c r="H93" s="7">
        <v>5</v>
      </c>
      <c r="I93" s="7">
        <v>4</v>
      </c>
      <c r="J93" s="7">
        <v>3</v>
      </c>
      <c r="K93" s="7">
        <v>2</v>
      </c>
      <c r="L93" s="8">
        <v>1</v>
      </c>
      <c r="M93" s="7">
        <v>2</v>
      </c>
      <c r="N93" s="7">
        <v>3</v>
      </c>
      <c r="O93" s="7">
        <v>4</v>
      </c>
      <c r="P93" s="7">
        <v>5</v>
      </c>
      <c r="Q93" s="7">
        <v>6</v>
      </c>
      <c r="R93" s="7">
        <v>7</v>
      </c>
      <c r="S93" s="7">
        <v>8</v>
      </c>
      <c r="T93" s="7">
        <v>9</v>
      </c>
      <c r="U93" s="1" t="s">
        <v>7</v>
      </c>
      <c r="W93" s="7" t="s">
        <v>7</v>
      </c>
      <c r="X93" s="15">
        <f>1/9</f>
        <v>0.1111111111111111</v>
      </c>
      <c r="Y93" s="15">
        <f>1/9</f>
        <v>0.1111111111111111</v>
      </c>
      <c r="Z93" s="15">
        <f>1/9</f>
        <v>0.1111111111111111</v>
      </c>
      <c r="AA93" s="14">
        <v>1</v>
      </c>
      <c r="AB93" s="18">
        <v>9</v>
      </c>
      <c r="AF93" s="56"/>
      <c r="AG93" s="56" t="s">
        <v>56</v>
      </c>
      <c r="AH93" s="56" t="s">
        <v>57</v>
      </c>
      <c r="AI93" s="64" t="s">
        <v>58</v>
      </c>
      <c r="AJ93" s="56" t="s">
        <v>59</v>
      </c>
      <c r="AK93" s="56" t="s">
        <v>60</v>
      </c>
      <c r="AL93" s="56" t="s">
        <v>27</v>
      </c>
    </row>
    <row r="94" spans="2:46" x14ac:dyDescent="0.25">
      <c r="B94" s="10">
        <v>7</v>
      </c>
      <c r="C94" s="1" t="s">
        <v>9</v>
      </c>
      <c r="D94" s="7">
        <v>9</v>
      </c>
      <c r="E94" s="7">
        <v>8</v>
      </c>
      <c r="F94" s="7">
        <v>7</v>
      </c>
      <c r="G94" s="7">
        <v>6</v>
      </c>
      <c r="H94" s="7">
        <v>5</v>
      </c>
      <c r="I94" s="7">
        <v>4</v>
      </c>
      <c r="J94" s="7">
        <v>3</v>
      </c>
      <c r="K94" s="7">
        <v>2</v>
      </c>
      <c r="L94" s="8">
        <v>1</v>
      </c>
      <c r="M94" s="7">
        <v>2</v>
      </c>
      <c r="N94" s="7">
        <v>3</v>
      </c>
      <c r="O94" s="7">
        <v>4</v>
      </c>
      <c r="P94" s="7">
        <v>5</v>
      </c>
      <c r="Q94" s="7">
        <v>6</v>
      </c>
      <c r="R94" s="7">
        <v>7</v>
      </c>
      <c r="S94" s="7">
        <v>8</v>
      </c>
      <c r="T94" s="9">
        <v>9</v>
      </c>
      <c r="U94" s="1" t="s">
        <v>8</v>
      </c>
      <c r="W94" s="7" t="s">
        <v>8</v>
      </c>
      <c r="X94" s="18">
        <v>3</v>
      </c>
      <c r="Y94" s="18">
        <v>5</v>
      </c>
      <c r="Z94" s="18">
        <v>3</v>
      </c>
      <c r="AA94" s="36">
        <f>1/9</f>
        <v>0.1111111111111111</v>
      </c>
      <c r="AB94" s="14">
        <v>1</v>
      </c>
      <c r="AE94" s="114" t="s">
        <v>51</v>
      </c>
      <c r="AF94" s="56" t="s">
        <v>8</v>
      </c>
      <c r="AG94" s="62">
        <f>AF13*AF9</f>
        <v>1.674005956063821</v>
      </c>
      <c r="AH94" s="55">
        <f>AG13*AF10</f>
        <v>5.5577646410584922</v>
      </c>
      <c r="AI94" s="55">
        <f>AH13*AF11</f>
        <v>0.38008477508636618</v>
      </c>
      <c r="AJ94" s="55">
        <f>AI13*AF12</f>
        <v>1.4751915252677483</v>
      </c>
      <c r="AK94" s="55">
        <f>AJ13*AF13</f>
        <v>1.674005956063821</v>
      </c>
      <c r="AL94" s="55">
        <f>SUM(AG94:AK94)</f>
        <v>10.761052853540249</v>
      </c>
    </row>
    <row r="95" spans="2:46" x14ac:dyDescent="0.25">
      <c r="B95" s="10">
        <v>8</v>
      </c>
      <c r="C95" s="1" t="s">
        <v>6</v>
      </c>
      <c r="D95" s="9">
        <v>9</v>
      </c>
      <c r="E95" s="7">
        <v>8</v>
      </c>
      <c r="F95" s="7">
        <v>7</v>
      </c>
      <c r="G95" s="7">
        <v>6</v>
      </c>
      <c r="H95" s="7">
        <v>5</v>
      </c>
      <c r="I95" s="7">
        <v>4</v>
      </c>
      <c r="J95" s="7">
        <v>3</v>
      </c>
      <c r="K95" s="7">
        <v>2</v>
      </c>
      <c r="L95" s="8">
        <v>1</v>
      </c>
      <c r="M95" s="7">
        <v>2</v>
      </c>
      <c r="N95" s="7">
        <v>3</v>
      </c>
      <c r="O95" s="7">
        <v>4</v>
      </c>
      <c r="P95" s="7">
        <v>5</v>
      </c>
      <c r="Q95" s="7">
        <v>6</v>
      </c>
      <c r="R95" s="7">
        <v>7</v>
      </c>
      <c r="S95" s="7">
        <v>8</v>
      </c>
      <c r="T95" s="7">
        <v>9</v>
      </c>
      <c r="U95" s="1" t="s">
        <v>7</v>
      </c>
      <c r="AE95" s="114" t="s">
        <v>53</v>
      </c>
      <c r="AF95" s="56" t="s">
        <v>8</v>
      </c>
      <c r="AG95" s="59">
        <f>AF13*AG9</f>
        <v>0.73538349626618593</v>
      </c>
      <c r="AH95" s="62">
        <f>AG13*AG10</f>
        <v>2.4415017033609403</v>
      </c>
      <c r="AI95" s="55">
        <f>AH13*AG11</f>
        <v>0.59191465532120591</v>
      </c>
      <c r="AJ95" s="55">
        <f>AI13*AG12</f>
        <v>0.31297046612722768</v>
      </c>
      <c r="AK95" s="55">
        <f>AJ13*AG13</f>
        <v>2.4415017033609403</v>
      </c>
      <c r="AL95" s="55">
        <f t="shared" ref="AL95:AL98" si="27">SUM(AG95:AK95)</f>
        <v>6.5232720244364994</v>
      </c>
    </row>
    <row r="96" spans="2:46" x14ac:dyDescent="0.25">
      <c r="B96" s="10">
        <v>9</v>
      </c>
      <c r="C96" s="1" t="s">
        <v>6</v>
      </c>
      <c r="D96" s="7">
        <v>9</v>
      </c>
      <c r="E96" s="7">
        <v>8</v>
      </c>
      <c r="F96" s="7">
        <v>7</v>
      </c>
      <c r="G96" s="7">
        <v>6</v>
      </c>
      <c r="H96" s="7">
        <v>5</v>
      </c>
      <c r="I96" s="7">
        <v>4</v>
      </c>
      <c r="J96" s="7">
        <v>3</v>
      </c>
      <c r="K96" s="7">
        <v>2</v>
      </c>
      <c r="L96" s="8">
        <v>1</v>
      </c>
      <c r="M96" s="7">
        <v>2</v>
      </c>
      <c r="N96" s="7">
        <v>3</v>
      </c>
      <c r="O96" s="7">
        <v>4</v>
      </c>
      <c r="P96" s="7">
        <v>5</v>
      </c>
      <c r="Q96" s="7">
        <v>6</v>
      </c>
      <c r="R96" s="7">
        <v>7</v>
      </c>
      <c r="S96" s="7">
        <v>8</v>
      </c>
      <c r="T96" s="9">
        <v>9</v>
      </c>
      <c r="U96" s="1" t="s">
        <v>8</v>
      </c>
      <c r="AE96" s="114" t="s">
        <v>52</v>
      </c>
      <c r="AF96" s="56" t="s">
        <v>8</v>
      </c>
      <c r="AG96" s="59">
        <f>AF13*AH9</f>
        <v>3.9492802877355233</v>
      </c>
      <c r="AH96" s="55">
        <f>AG13*AH10</f>
        <v>3.6986170806931278</v>
      </c>
      <c r="AI96" s="62">
        <f>AH13*AH11</f>
        <v>0.89668815363506904</v>
      </c>
      <c r="AJ96" s="55">
        <f>AI13*AH12</f>
        <v>1.7717009064883653</v>
      </c>
      <c r="AK96" s="55">
        <f>AJ13*AH13</f>
        <v>0.89668815363506904</v>
      </c>
      <c r="AL96" s="55">
        <f t="shared" si="27"/>
        <v>11.212974582187154</v>
      </c>
    </row>
    <row r="97" spans="2:38" x14ac:dyDescent="0.25">
      <c r="B97" s="10">
        <v>10</v>
      </c>
      <c r="C97" s="1" t="s">
        <v>7</v>
      </c>
      <c r="D97" s="9">
        <v>9</v>
      </c>
      <c r="E97" s="7">
        <v>8</v>
      </c>
      <c r="F97" s="7">
        <v>7</v>
      </c>
      <c r="G97" s="7">
        <v>6</v>
      </c>
      <c r="H97" s="7">
        <v>5</v>
      </c>
      <c r="I97" s="7">
        <v>4</v>
      </c>
      <c r="J97" s="7">
        <v>3</v>
      </c>
      <c r="K97" s="7">
        <v>2</v>
      </c>
      <c r="L97" s="8">
        <v>1</v>
      </c>
      <c r="M97" s="7">
        <v>2</v>
      </c>
      <c r="N97" s="7">
        <v>3</v>
      </c>
      <c r="O97" s="7">
        <v>4</v>
      </c>
      <c r="P97" s="7">
        <v>5</v>
      </c>
      <c r="Q97" s="7">
        <v>6</v>
      </c>
      <c r="R97" s="7">
        <v>7</v>
      </c>
      <c r="S97" s="7">
        <v>8</v>
      </c>
      <c r="T97" s="7">
        <v>9</v>
      </c>
      <c r="U97" s="1" t="s">
        <v>8</v>
      </c>
      <c r="AE97" s="114" t="s">
        <v>54</v>
      </c>
      <c r="AF97" s="56" t="s">
        <v>8</v>
      </c>
      <c r="AG97" s="59">
        <f>AF13*AI9</f>
        <v>1.4176862709991611</v>
      </c>
      <c r="AH97" s="55">
        <f>AG13*AI10</f>
        <v>10.280915977373592</v>
      </c>
      <c r="AI97" s="62">
        <f>AH13*AI11</f>
        <v>0.66700510792199175</v>
      </c>
      <c r="AJ97" s="62">
        <f>AI13*AI12</f>
        <v>1.3178868813501694</v>
      </c>
      <c r="AK97" s="55">
        <f>AJ13*AI13</f>
        <v>1.3178868813501694</v>
      </c>
      <c r="AL97" s="55">
        <f t="shared" si="27"/>
        <v>15.001381118995083</v>
      </c>
    </row>
    <row r="98" spans="2:38" x14ac:dyDescent="0.25">
      <c r="AE98" s="114" t="s">
        <v>55</v>
      </c>
      <c r="AF98" s="56" t="s">
        <v>8</v>
      </c>
      <c r="AG98" s="59">
        <f>AF13*AJ9</f>
        <v>0.8189373540396242</v>
      </c>
      <c r="AH98" s="55">
        <f>AG13*AJ10</f>
        <v>0.74385404247622855</v>
      </c>
      <c r="AI98" s="55">
        <f>AH13*AJ11</f>
        <v>0.90495157552193051</v>
      </c>
      <c r="AJ98" s="55">
        <f>AI13*AJ12</f>
        <v>0.90495157552193051</v>
      </c>
      <c r="AK98" s="58">
        <f>AJ13*AJ13</f>
        <v>1</v>
      </c>
      <c r="AL98" s="55">
        <f t="shared" si="27"/>
        <v>4.3726945475597141</v>
      </c>
    </row>
    <row r="99" spans="2:38" x14ac:dyDescent="0.25">
      <c r="AF99" s="60" t="s">
        <v>27</v>
      </c>
      <c r="AG99" s="58"/>
      <c r="AH99" s="58"/>
      <c r="AI99" s="58"/>
      <c r="AJ99" s="58"/>
      <c r="AK99" s="58"/>
      <c r="AL99" s="55">
        <f>SUM(AL94:AL98)</f>
        <v>47.871375126718704</v>
      </c>
    </row>
    <row r="101" spans="2:38" x14ac:dyDescent="0.25">
      <c r="B101" s="175" t="s">
        <v>35</v>
      </c>
      <c r="C101" s="176"/>
    </row>
    <row r="102" spans="2:38" x14ac:dyDescent="0.25">
      <c r="B102" s="158" t="s">
        <v>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60"/>
    </row>
    <row r="103" spans="2:38" x14ac:dyDescent="0.25">
      <c r="B103" s="161" t="s">
        <v>1</v>
      </c>
      <c r="C103" s="157" t="s">
        <v>17</v>
      </c>
      <c r="D103" s="162" t="s">
        <v>2</v>
      </c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4"/>
      <c r="U103" s="157" t="s">
        <v>18</v>
      </c>
    </row>
    <row r="104" spans="2:38" x14ac:dyDescent="0.25">
      <c r="B104" s="161"/>
      <c r="C104" s="157"/>
      <c r="D104" s="165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7"/>
      <c r="U104" s="157"/>
    </row>
    <row r="105" spans="2:38" x14ac:dyDescent="0.25">
      <c r="B105" s="10">
        <v>1</v>
      </c>
      <c r="C105" s="1" t="s">
        <v>4</v>
      </c>
      <c r="D105" s="7">
        <v>9</v>
      </c>
      <c r="E105" s="7">
        <v>8</v>
      </c>
      <c r="F105" s="7">
        <v>7</v>
      </c>
      <c r="G105" s="7">
        <v>6</v>
      </c>
      <c r="H105" s="7">
        <v>5</v>
      </c>
      <c r="I105" s="7">
        <v>4</v>
      </c>
      <c r="J105" s="7">
        <v>3</v>
      </c>
      <c r="K105" s="7">
        <v>2</v>
      </c>
      <c r="L105" s="8">
        <v>1</v>
      </c>
      <c r="M105" s="7">
        <v>2</v>
      </c>
      <c r="N105" s="7">
        <v>3</v>
      </c>
      <c r="O105" s="7">
        <v>4</v>
      </c>
      <c r="P105" s="7">
        <v>5</v>
      </c>
      <c r="Q105" s="7">
        <v>6</v>
      </c>
      <c r="R105" s="7">
        <v>7</v>
      </c>
      <c r="S105" s="7">
        <v>8</v>
      </c>
      <c r="T105" s="9">
        <v>9</v>
      </c>
      <c r="U105" s="1" t="s">
        <v>5</v>
      </c>
      <c r="W105" s="131" t="s">
        <v>24</v>
      </c>
      <c r="X105" s="132"/>
      <c r="Y105" s="132"/>
      <c r="Z105" s="132"/>
      <c r="AA105" s="132"/>
      <c r="AB105" s="133"/>
    </row>
    <row r="106" spans="2:38" x14ac:dyDescent="0.25">
      <c r="B106" s="10">
        <v>2</v>
      </c>
      <c r="C106" s="1" t="s">
        <v>4</v>
      </c>
      <c r="D106" s="7">
        <v>9</v>
      </c>
      <c r="E106" s="7">
        <v>8</v>
      </c>
      <c r="F106" s="7">
        <v>7</v>
      </c>
      <c r="G106" s="7">
        <v>6</v>
      </c>
      <c r="H106" s="9">
        <v>5</v>
      </c>
      <c r="I106" s="7">
        <v>4</v>
      </c>
      <c r="J106" s="7">
        <v>3</v>
      </c>
      <c r="K106" s="7">
        <v>2</v>
      </c>
      <c r="L106" s="8">
        <v>1</v>
      </c>
      <c r="M106" s="7">
        <v>2</v>
      </c>
      <c r="N106" s="7">
        <v>3</v>
      </c>
      <c r="O106" s="7">
        <v>4</v>
      </c>
      <c r="P106" s="7">
        <v>5</v>
      </c>
      <c r="Q106" s="7">
        <v>6</v>
      </c>
      <c r="R106" s="7">
        <v>7</v>
      </c>
      <c r="S106" s="7">
        <v>8</v>
      </c>
      <c r="T106" s="7">
        <v>9</v>
      </c>
      <c r="U106" s="1" t="s">
        <v>6</v>
      </c>
      <c r="W106" s="2" t="s">
        <v>0</v>
      </c>
      <c r="X106" s="7" t="s">
        <v>4</v>
      </c>
      <c r="Y106" s="7" t="s">
        <v>5</v>
      </c>
      <c r="Z106" s="7" t="s">
        <v>6</v>
      </c>
      <c r="AA106" s="7" t="s">
        <v>7</v>
      </c>
      <c r="AB106" s="7" t="s">
        <v>8</v>
      </c>
    </row>
    <row r="107" spans="2:38" x14ac:dyDescent="0.25">
      <c r="B107" s="10">
        <v>3</v>
      </c>
      <c r="C107" s="1" t="s">
        <v>4</v>
      </c>
      <c r="D107" s="7">
        <v>9</v>
      </c>
      <c r="E107" s="7">
        <v>8</v>
      </c>
      <c r="F107" s="7">
        <v>7</v>
      </c>
      <c r="G107" s="7">
        <v>6</v>
      </c>
      <c r="H107" s="7">
        <v>5</v>
      </c>
      <c r="I107" s="7">
        <v>4</v>
      </c>
      <c r="J107" s="7">
        <v>3</v>
      </c>
      <c r="K107" s="7">
        <v>2</v>
      </c>
      <c r="L107" s="8">
        <v>1</v>
      </c>
      <c r="M107" s="7">
        <v>2</v>
      </c>
      <c r="N107" s="7">
        <v>3</v>
      </c>
      <c r="O107" s="7">
        <v>4</v>
      </c>
      <c r="P107" s="29">
        <v>5</v>
      </c>
      <c r="Q107" s="7">
        <v>6</v>
      </c>
      <c r="R107" s="9">
        <v>7</v>
      </c>
      <c r="S107" s="7">
        <v>8</v>
      </c>
      <c r="T107" s="7">
        <v>9</v>
      </c>
      <c r="U107" s="1" t="s">
        <v>7</v>
      </c>
      <c r="W107" s="16" t="s">
        <v>4</v>
      </c>
      <c r="X107" s="14">
        <v>1</v>
      </c>
      <c r="Y107" s="15">
        <v>3</v>
      </c>
      <c r="Z107" s="18">
        <v>5</v>
      </c>
      <c r="AA107" s="15">
        <f>1/7</f>
        <v>0.14285714285714285</v>
      </c>
      <c r="AB107" s="15">
        <v>3</v>
      </c>
    </row>
    <row r="108" spans="2:38" x14ac:dyDescent="0.25">
      <c r="B108" s="10">
        <v>4</v>
      </c>
      <c r="C108" s="1" t="s">
        <v>4</v>
      </c>
      <c r="D108" s="7">
        <v>9</v>
      </c>
      <c r="E108" s="7">
        <v>8</v>
      </c>
      <c r="F108" s="7">
        <v>7</v>
      </c>
      <c r="G108" s="7">
        <v>6</v>
      </c>
      <c r="H108" s="7">
        <v>5</v>
      </c>
      <c r="I108" s="7">
        <v>4</v>
      </c>
      <c r="J108" s="7">
        <v>3</v>
      </c>
      <c r="K108" s="7">
        <v>2</v>
      </c>
      <c r="L108" s="8">
        <v>1</v>
      </c>
      <c r="M108" s="7">
        <v>2</v>
      </c>
      <c r="N108" s="7">
        <v>3</v>
      </c>
      <c r="O108" s="7">
        <v>4</v>
      </c>
      <c r="P108" s="7">
        <v>5</v>
      </c>
      <c r="Q108" s="7">
        <v>6</v>
      </c>
      <c r="R108" s="7">
        <v>7</v>
      </c>
      <c r="S108" s="7">
        <v>8</v>
      </c>
      <c r="T108" s="9">
        <v>9</v>
      </c>
      <c r="U108" s="1" t="s">
        <v>8</v>
      </c>
      <c r="W108" s="7" t="s">
        <v>5</v>
      </c>
      <c r="X108" s="18">
        <f>1/3</f>
        <v>0.33333333333333331</v>
      </c>
      <c r="Y108" s="14">
        <v>1</v>
      </c>
      <c r="Z108" s="18">
        <v>5</v>
      </c>
      <c r="AA108" s="18">
        <v>3</v>
      </c>
      <c r="AB108" s="34">
        <f>1/5</f>
        <v>0.2</v>
      </c>
    </row>
    <row r="109" spans="2:38" x14ac:dyDescent="0.25">
      <c r="B109" s="10">
        <v>5</v>
      </c>
      <c r="C109" s="1" t="s">
        <v>5</v>
      </c>
      <c r="D109" s="7">
        <v>9</v>
      </c>
      <c r="E109" s="9">
        <v>8</v>
      </c>
      <c r="F109" s="7">
        <v>7</v>
      </c>
      <c r="G109" s="7">
        <v>6</v>
      </c>
      <c r="H109" s="7">
        <v>5</v>
      </c>
      <c r="I109" s="7">
        <v>4</v>
      </c>
      <c r="J109" s="7">
        <v>3</v>
      </c>
      <c r="K109" s="7">
        <v>2</v>
      </c>
      <c r="L109" s="8">
        <v>1</v>
      </c>
      <c r="M109" s="7">
        <v>2</v>
      </c>
      <c r="N109" s="7">
        <v>3</v>
      </c>
      <c r="O109" s="7">
        <v>4</v>
      </c>
      <c r="P109" s="7">
        <v>5</v>
      </c>
      <c r="Q109" s="7">
        <v>6</v>
      </c>
      <c r="R109" s="7">
        <v>7</v>
      </c>
      <c r="S109" s="7">
        <v>8</v>
      </c>
      <c r="T109" s="7">
        <v>9</v>
      </c>
      <c r="U109" s="1" t="s">
        <v>6</v>
      </c>
      <c r="W109" s="7" t="s">
        <v>6</v>
      </c>
      <c r="X109" s="15">
        <f>1/5</f>
        <v>0.2</v>
      </c>
      <c r="Y109" s="15">
        <f>1/5</f>
        <v>0.2</v>
      </c>
      <c r="Z109" s="14">
        <v>1</v>
      </c>
      <c r="AA109" s="36">
        <f>1/8</f>
        <v>0.125</v>
      </c>
      <c r="AB109" s="18">
        <v>8</v>
      </c>
    </row>
    <row r="110" spans="2:38" x14ac:dyDescent="0.25">
      <c r="B110" s="10">
        <v>6</v>
      </c>
      <c r="C110" s="1" t="s">
        <v>5</v>
      </c>
      <c r="D110" s="7">
        <v>9</v>
      </c>
      <c r="E110" s="7">
        <v>8</v>
      </c>
      <c r="F110" s="7">
        <v>7</v>
      </c>
      <c r="G110" s="7">
        <v>6</v>
      </c>
      <c r="H110" s="7">
        <v>5</v>
      </c>
      <c r="I110" s="7">
        <v>4</v>
      </c>
      <c r="J110" s="9">
        <v>3</v>
      </c>
      <c r="K110" s="7">
        <v>2</v>
      </c>
      <c r="L110" s="8">
        <v>1</v>
      </c>
      <c r="M110" s="7">
        <v>2</v>
      </c>
      <c r="N110" s="7">
        <v>3</v>
      </c>
      <c r="O110" s="7">
        <v>4</v>
      </c>
      <c r="P110" s="7">
        <v>5</v>
      </c>
      <c r="Q110" s="7">
        <v>6</v>
      </c>
      <c r="R110" s="7">
        <v>7</v>
      </c>
      <c r="S110" s="7">
        <v>8</v>
      </c>
      <c r="T110" s="7">
        <v>9</v>
      </c>
      <c r="U110" s="1" t="s">
        <v>7</v>
      </c>
      <c r="W110" s="7" t="s">
        <v>7</v>
      </c>
      <c r="X110" s="18">
        <v>7</v>
      </c>
      <c r="Y110" s="15">
        <f>1/3</f>
        <v>0.33333333333333331</v>
      </c>
      <c r="Z110" s="18">
        <v>8</v>
      </c>
      <c r="AA110" s="14">
        <v>1</v>
      </c>
      <c r="AB110" s="18">
        <v>5</v>
      </c>
    </row>
    <row r="111" spans="2:38" x14ac:dyDescent="0.25">
      <c r="B111" s="10">
        <v>7</v>
      </c>
      <c r="C111" s="1" t="s">
        <v>9</v>
      </c>
      <c r="D111" s="7">
        <v>9</v>
      </c>
      <c r="E111" s="7">
        <v>8</v>
      </c>
      <c r="F111" s="7">
        <v>7</v>
      </c>
      <c r="G111" s="7">
        <v>6</v>
      </c>
      <c r="H111" s="7">
        <v>5</v>
      </c>
      <c r="I111" s="7">
        <v>4</v>
      </c>
      <c r="J111" s="7">
        <v>3</v>
      </c>
      <c r="K111" s="7">
        <v>2</v>
      </c>
      <c r="L111" s="8">
        <v>1</v>
      </c>
      <c r="M111" s="7">
        <v>2</v>
      </c>
      <c r="N111" s="7">
        <v>3</v>
      </c>
      <c r="O111" s="7">
        <v>4</v>
      </c>
      <c r="P111" s="7">
        <v>5</v>
      </c>
      <c r="Q111" s="29">
        <v>6</v>
      </c>
      <c r="R111" s="7">
        <v>7</v>
      </c>
      <c r="S111" s="9">
        <v>8</v>
      </c>
      <c r="T111" s="7">
        <v>9</v>
      </c>
      <c r="U111" s="1" t="s">
        <v>8</v>
      </c>
      <c r="W111" s="7" t="s">
        <v>8</v>
      </c>
      <c r="X111" s="18">
        <f>1/3</f>
        <v>0.33333333333333331</v>
      </c>
      <c r="Y111" s="18">
        <v>5</v>
      </c>
      <c r="Z111" s="36">
        <f>1/8</f>
        <v>0.125</v>
      </c>
      <c r="AA111" s="36">
        <f>1/5</f>
        <v>0.2</v>
      </c>
      <c r="AB111" s="14">
        <v>1</v>
      </c>
    </row>
    <row r="112" spans="2:38" x14ac:dyDescent="0.25">
      <c r="B112" s="10">
        <v>8</v>
      </c>
      <c r="C112" s="1" t="s">
        <v>6</v>
      </c>
      <c r="D112" s="7">
        <v>9</v>
      </c>
      <c r="E112" s="7">
        <v>8</v>
      </c>
      <c r="F112" s="7">
        <v>7</v>
      </c>
      <c r="G112" s="7">
        <v>6</v>
      </c>
      <c r="H112" s="7">
        <v>5</v>
      </c>
      <c r="I112" s="7">
        <v>4</v>
      </c>
      <c r="J112" s="7">
        <v>3</v>
      </c>
      <c r="K112" s="7">
        <v>2</v>
      </c>
      <c r="L112" s="8">
        <v>1</v>
      </c>
      <c r="M112" s="7">
        <v>2</v>
      </c>
      <c r="N112" s="7">
        <v>3</v>
      </c>
      <c r="O112" s="7">
        <v>4</v>
      </c>
      <c r="P112" s="7">
        <v>5</v>
      </c>
      <c r="Q112" s="29">
        <v>6</v>
      </c>
      <c r="R112" s="7">
        <v>7</v>
      </c>
      <c r="S112" s="9">
        <v>8</v>
      </c>
      <c r="T112" s="7">
        <v>9</v>
      </c>
      <c r="U112" s="1" t="s">
        <v>7</v>
      </c>
    </row>
    <row r="113" spans="2:28" x14ac:dyDescent="0.25">
      <c r="B113" s="10">
        <v>9</v>
      </c>
      <c r="C113" s="1" t="s">
        <v>6</v>
      </c>
      <c r="D113" s="7">
        <v>9</v>
      </c>
      <c r="E113" s="9">
        <v>8</v>
      </c>
      <c r="F113" s="7">
        <v>7</v>
      </c>
      <c r="G113" s="7">
        <v>6</v>
      </c>
      <c r="H113" s="7">
        <v>5</v>
      </c>
      <c r="I113" s="7">
        <v>4</v>
      </c>
      <c r="J113" s="7">
        <v>3</v>
      </c>
      <c r="K113" s="7">
        <v>2</v>
      </c>
      <c r="L113" s="8">
        <v>1</v>
      </c>
      <c r="M113" s="7">
        <v>2</v>
      </c>
      <c r="N113" s="7">
        <v>3</v>
      </c>
      <c r="O113" s="7">
        <v>4</v>
      </c>
      <c r="P113" s="7">
        <v>5</v>
      </c>
      <c r="Q113" s="7">
        <v>6</v>
      </c>
      <c r="R113" s="7">
        <v>7</v>
      </c>
      <c r="S113" s="7">
        <v>8</v>
      </c>
      <c r="T113" s="7">
        <v>9</v>
      </c>
      <c r="U113" s="1" t="s">
        <v>8</v>
      </c>
    </row>
    <row r="114" spans="2:28" x14ac:dyDescent="0.25">
      <c r="B114" s="10">
        <v>10</v>
      </c>
      <c r="C114" s="1" t="s">
        <v>7</v>
      </c>
      <c r="D114" s="7">
        <v>9</v>
      </c>
      <c r="E114" s="7">
        <v>8</v>
      </c>
      <c r="F114" s="7">
        <v>7</v>
      </c>
      <c r="G114" s="7">
        <v>6</v>
      </c>
      <c r="H114" s="9">
        <v>5</v>
      </c>
      <c r="I114" s="7">
        <v>4</v>
      </c>
      <c r="J114" s="7">
        <v>3</v>
      </c>
      <c r="K114" s="7">
        <v>2</v>
      </c>
      <c r="L114" s="8">
        <v>1</v>
      </c>
      <c r="M114" s="7">
        <v>2</v>
      </c>
      <c r="N114" s="7">
        <v>3</v>
      </c>
      <c r="O114" s="7">
        <v>4</v>
      </c>
      <c r="P114" s="7">
        <v>5</v>
      </c>
      <c r="Q114" s="7">
        <v>6</v>
      </c>
      <c r="R114" s="7">
        <v>7</v>
      </c>
      <c r="S114" s="7">
        <v>8</v>
      </c>
      <c r="T114" s="7">
        <v>9</v>
      </c>
      <c r="U114" s="1" t="s">
        <v>8</v>
      </c>
    </row>
    <row r="118" spans="2:28" x14ac:dyDescent="0.25">
      <c r="B118" s="175" t="s">
        <v>36</v>
      </c>
      <c r="C118" s="176"/>
    </row>
    <row r="119" spans="2:28" x14ac:dyDescent="0.25">
      <c r="B119" s="158" t="s">
        <v>3</v>
      </c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60"/>
    </row>
    <row r="120" spans="2:28" x14ac:dyDescent="0.25">
      <c r="B120" s="161" t="s">
        <v>1</v>
      </c>
      <c r="C120" s="157" t="s">
        <v>17</v>
      </c>
      <c r="D120" s="162" t="s">
        <v>2</v>
      </c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4"/>
      <c r="U120" s="157" t="s">
        <v>18</v>
      </c>
    </row>
    <row r="121" spans="2:28" x14ac:dyDescent="0.25">
      <c r="B121" s="161"/>
      <c r="C121" s="157"/>
      <c r="D121" s="165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7"/>
      <c r="U121" s="157"/>
    </row>
    <row r="122" spans="2:28" x14ac:dyDescent="0.25">
      <c r="B122" s="6">
        <v>1</v>
      </c>
      <c r="C122" s="1" t="s">
        <v>4</v>
      </c>
      <c r="D122" s="7">
        <v>9</v>
      </c>
      <c r="E122" s="7">
        <v>8</v>
      </c>
      <c r="F122" s="7">
        <v>7</v>
      </c>
      <c r="G122" s="7">
        <v>6</v>
      </c>
      <c r="H122" s="7">
        <v>5</v>
      </c>
      <c r="I122" s="7">
        <v>4</v>
      </c>
      <c r="J122" s="7">
        <v>3</v>
      </c>
      <c r="K122" s="7">
        <v>2</v>
      </c>
      <c r="L122" s="8">
        <v>1</v>
      </c>
      <c r="M122" s="7">
        <v>2</v>
      </c>
      <c r="N122" s="7">
        <v>3</v>
      </c>
      <c r="O122" s="7">
        <v>4</v>
      </c>
      <c r="P122" s="7">
        <v>5</v>
      </c>
      <c r="Q122" s="7">
        <v>6</v>
      </c>
      <c r="R122" s="9">
        <v>7</v>
      </c>
      <c r="S122" s="7">
        <v>8</v>
      </c>
      <c r="T122" s="7">
        <v>9</v>
      </c>
      <c r="U122" s="1" t="s">
        <v>5</v>
      </c>
      <c r="W122" s="131" t="s">
        <v>25</v>
      </c>
      <c r="X122" s="132"/>
      <c r="Y122" s="132"/>
      <c r="Z122" s="132"/>
      <c r="AA122" s="132"/>
      <c r="AB122" s="133"/>
    </row>
    <row r="123" spans="2:28" x14ac:dyDescent="0.25">
      <c r="B123" s="6">
        <v>2</v>
      </c>
      <c r="C123" s="1" t="s">
        <v>4</v>
      </c>
      <c r="D123" s="9">
        <v>9</v>
      </c>
      <c r="E123" s="7">
        <v>8</v>
      </c>
      <c r="F123" s="7">
        <v>7</v>
      </c>
      <c r="G123" s="7">
        <v>6</v>
      </c>
      <c r="H123" s="7">
        <v>5</v>
      </c>
      <c r="I123" s="7">
        <v>4</v>
      </c>
      <c r="J123" s="7">
        <v>3</v>
      </c>
      <c r="K123" s="7">
        <v>2</v>
      </c>
      <c r="L123" s="8">
        <v>1</v>
      </c>
      <c r="M123" s="7">
        <v>2</v>
      </c>
      <c r="N123" s="7">
        <v>3</v>
      </c>
      <c r="O123" s="7">
        <v>4</v>
      </c>
      <c r="P123" s="7">
        <v>5</v>
      </c>
      <c r="Q123" s="7">
        <v>6</v>
      </c>
      <c r="R123" s="7">
        <v>7</v>
      </c>
      <c r="S123" s="7">
        <v>8</v>
      </c>
      <c r="T123" s="7">
        <v>9</v>
      </c>
      <c r="U123" s="1" t="s">
        <v>6</v>
      </c>
      <c r="W123" s="2" t="s">
        <v>0</v>
      </c>
      <c r="X123" s="7" t="s">
        <v>4</v>
      </c>
      <c r="Y123" s="7" t="s">
        <v>5</v>
      </c>
      <c r="Z123" s="7" t="s">
        <v>6</v>
      </c>
      <c r="AA123" s="7" t="s">
        <v>7</v>
      </c>
      <c r="AB123" s="7" t="s">
        <v>8</v>
      </c>
    </row>
    <row r="124" spans="2:28" x14ac:dyDescent="0.25">
      <c r="B124" s="6">
        <v>3</v>
      </c>
      <c r="C124" s="1" t="s">
        <v>4</v>
      </c>
      <c r="D124" s="7">
        <v>9</v>
      </c>
      <c r="E124" s="7">
        <v>8</v>
      </c>
      <c r="F124" s="9">
        <v>7</v>
      </c>
      <c r="G124" s="29">
        <v>6</v>
      </c>
      <c r="H124" s="7">
        <v>5</v>
      </c>
      <c r="I124" s="7">
        <v>4</v>
      </c>
      <c r="J124" s="7">
        <v>3</v>
      </c>
      <c r="K124" s="7">
        <v>2</v>
      </c>
      <c r="L124" s="8">
        <v>1</v>
      </c>
      <c r="M124" s="7">
        <v>2</v>
      </c>
      <c r="N124" s="7">
        <v>3</v>
      </c>
      <c r="O124" s="7">
        <v>4</v>
      </c>
      <c r="P124" s="7">
        <v>5</v>
      </c>
      <c r="Q124" s="7">
        <v>6</v>
      </c>
      <c r="R124" s="7">
        <v>7</v>
      </c>
      <c r="S124" s="7">
        <v>8</v>
      </c>
      <c r="T124" s="7">
        <v>9</v>
      </c>
      <c r="U124" s="1" t="s">
        <v>7</v>
      </c>
      <c r="W124" s="16" t="s">
        <v>4</v>
      </c>
      <c r="X124" s="14">
        <v>1</v>
      </c>
      <c r="Y124" s="15">
        <f>1/7</f>
        <v>0.14285714285714285</v>
      </c>
      <c r="Z124" s="18">
        <v>9</v>
      </c>
      <c r="AA124" s="18">
        <v>7</v>
      </c>
      <c r="AB124" s="15">
        <f>1/3</f>
        <v>0.33333333333333331</v>
      </c>
    </row>
    <row r="125" spans="2:28" x14ac:dyDescent="0.25">
      <c r="B125" s="6">
        <v>4</v>
      </c>
      <c r="C125" s="1" t="s">
        <v>4</v>
      </c>
      <c r="D125" s="7">
        <v>9</v>
      </c>
      <c r="E125" s="7">
        <v>8</v>
      </c>
      <c r="F125" s="7">
        <v>7</v>
      </c>
      <c r="G125" s="7">
        <v>6</v>
      </c>
      <c r="H125" s="7">
        <v>5</v>
      </c>
      <c r="I125" s="7">
        <v>4</v>
      </c>
      <c r="J125" s="7">
        <v>3</v>
      </c>
      <c r="K125" s="7">
        <v>2</v>
      </c>
      <c r="L125" s="8">
        <v>1</v>
      </c>
      <c r="M125" s="7">
        <v>2</v>
      </c>
      <c r="N125" s="7">
        <v>3</v>
      </c>
      <c r="O125" s="7">
        <v>4</v>
      </c>
      <c r="P125" s="7">
        <v>5</v>
      </c>
      <c r="Q125" s="7">
        <v>6</v>
      </c>
      <c r="R125" s="7">
        <v>7</v>
      </c>
      <c r="S125" s="7">
        <v>8</v>
      </c>
      <c r="T125" s="9">
        <v>9</v>
      </c>
      <c r="U125" s="1" t="s">
        <v>8</v>
      </c>
      <c r="W125" s="7" t="s">
        <v>5</v>
      </c>
      <c r="X125" s="18">
        <v>7</v>
      </c>
      <c r="Y125" s="14">
        <v>1</v>
      </c>
      <c r="Z125" s="18">
        <v>5</v>
      </c>
      <c r="AA125" s="18">
        <v>9</v>
      </c>
      <c r="AB125" s="36">
        <f>1/5</f>
        <v>0.2</v>
      </c>
    </row>
    <row r="126" spans="2:28" x14ac:dyDescent="0.25">
      <c r="B126" s="6">
        <v>5</v>
      </c>
      <c r="C126" s="1" t="s">
        <v>5</v>
      </c>
      <c r="D126" s="7">
        <v>9</v>
      </c>
      <c r="E126" s="9">
        <v>8</v>
      </c>
      <c r="F126" s="7">
        <v>7</v>
      </c>
      <c r="G126" s="7">
        <v>6</v>
      </c>
      <c r="H126" s="7">
        <v>5</v>
      </c>
      <c r="I126" s="7">
        <v>4</v>
      </c>
      <c r="J126" s="7">
        <v>3</v>
      </c>
      <c r="K126" s="7">
        <v>2</v>
      </c>
      <c r="L126" s="8">
        <v>1</v>
      </c>
      <c r="M126" s="7">
        <v>2</v>
      </c>
      <c r="N126" s="7">
        <v>3</v>
      </c>
      <c r="O126" s="7">
        <v>4</v>
      </c>
      <c r="P126" s="7">
        <v>5</v>
      </c>
      <c r="Q126" s="7">
        <v>6</v>
      </c>
      <c r="R126" s="7">
        <v>7</v>
      </c>
      <c r="S126" s="7">
        <v>8</v>
      </c>
      <c r="T126" s="7">
        <v>9</v>
      </c>
      <c r="U126" s="1" t="s">
        <v>6</v>
      </c>
      <c r="W126" s="7" t="s">
        <v>6</v>
      </c>
      <c r="X126" s="15">
        <f>1/9</f>
        <v>0.1111111111111111</v>
      </c>
      <c r="Y126" s="15">
        <f>1/5</f>
        <v>0.2</v>
      </c>
      <c r="Z126" s="14">
        <v>1</v>
      </c>
      <c r="AA126" s="18">
        <v>5</v>
      </c>
      <c r="AB126" s="35">
        <v>8</v>
      </c>
    </row>
    <row r="127" spans="2:28" x14ac:dyDescent="0.25">
      <c r="B127" s="6">
        <v>6</v>
      </c>
      <c r="C127" s="1" t="s">
        <v>5</v>
      </c>
      <c r="D127" s="9">
        <v>9</v>
      </c>
      <c r="E127" s="7">
        <v>8</v>
      </c>
      <c r="F127" s="7">
        <v>7</v>
      </c>
      <c r="G127" s="7">
        <v>6</v>
      </c>
      <c r="H127" s="7">
        <v>5</v>
      </c>
      <c r="I127" s="7">
        <v>4</v>
      </c>
      <c r="J127" s="7">
        <v>3</v>
      </c>
      <c r="K127" s="7">
        <v>2</v>
      </c>
      <c r="L127" s="8">
        <v>1</v>
      </c>
      <c r="M127" s="7">
        <v>2</v>
      </c>
      <c r="N127" s="7">
        <v>3</v>
      </c>
      <c r="O127" s="7">
        <v>4</v>
      </c>
      <c r="P127" s="7">
        <v>5</v>
      </c>
      <c r="Q127" s="7">
        <v>6</v>
      </c>
      <c r="R127" s="7">
        <v>7</v>
      </c>
      <c r="S127" s="7">
        <v>8</v>
      </c>
      <c r="T127" s="7">
        <v>9</v>
      </c>
      <c r="U127" s="1" t="s">
        <v>7</v>
      </c>
      <c r="W127" s="7" t="s">
        <v>7</v>
      </c>
      <c r="X127" s="15">
        <f>1/7</f>
        <v>0.14285714285714285</v>
      </c>
      <c r="Y127" s="15">
        <f>1/9</f>
        <v>0.1111111111111111</v>
      </c>
      <c r="Z127" s="15">
        <f>1/5</f>
        <v>0.2</v>
      </c>
      <c r="AA127" s="14">
        <v>1</v>
      </c>
      <c r="AB127" s="15">
        <f>1/9</f>
        <v>0.1111111111111111</v>
      </c>
    </row>
    <row r="128" spans="2:28" x14ac:dyDescent="0.25">
      <c r="B128" s="6">
        <v>7</v>
      </c>
      <c r="C128" s="1" t="s">
        <v>9</v>
      </c>
      <c r="D128" s="7">
        <v>9</v>
      </c>
      <c r="E128" s="7">
        <v>8</v>
      </c>
      <c r="F128" s="7">
        <v>7</v>
      </c>
      <c r="G128" s="7">
        <v>6</v>
      </c>
      <c r="H128" s="7">
        <v>5</v>
      </c>
      <c r="I128" s="7">
        <v>4</v>
      </c>
      <c r="J128" s="7">
        <v>3</v>
      </c>
      <c r="K128" s="7">
        <v>2</v>
      </c>
      <c r="L128" s="8">
        <v>1</v>
      </c>
      <c r="M128" s="7">
        <v>2</v>
      </c>
      <c r="N128" s="7">
        <v>3</v>
      </c>
      <c r="O128" s="7">
        <v>4</v>
      </c>
      <c r="P128" s="7">
        <v>5</v>
      </c>
      <c r="Q128" s="7">
        <v>6</v>
      </c>
      <c r="R128" s="7">
        <v>7</v>
      </c>
      <c r="S128" s="7">
        <v>8</v>
      </c>
      <c r="T128" s="9">
        <v>9</v>
      </c>
      <c r="U128" s="1" t="s">
        <v>8</v>
      </c>
      <c r="W128" s="7" t="s">
        <v>8</v>
      </c>
      <c r="X128" s="18">
        <v>3</v>
      </c>
      <c r="Y128" s="18">
        <v>5</v>
      </c>
      <c r="Z128" s="36">
        <f>1/8</f>
        <v>0.125</v>
      </c>
      <c r="AA128" s="18">
        <v>9</v>
      </c>
      <c r="AB128" s="14">
        <v>1</v>
      </c>
    </row>
    <row r="129" spans="2:28" x14ac:dyDescent="0.25">
      <c r="B129" s="6">
        <v>8</v>
      </c>
      <c r="C129" s="1" t="s">
        <v>6</v>
      </c>
      <c r="D129" s="7">
        <v>9</v>
      </c>
      <c r="E129" s="7">
        <v>8</v>
      </c>
      <c r="F129" s="7">
        <v>7</v>
      </c>
      <c r="G129" s="7">
        <v>6</v>
      </c>
      <c r="H129" s="9">
        <v>5</v>
      </c>
      <c r="I129" s="7">
        <v>4</v>
      </c>
      <c r="J129" s="7">
        <v>3</v>
      </c>
      <c r="K129" s="7">
        <v>2</v>
      </c>
      <c r="L129" s="8">
        <v>1</v>
      </c>
      <c r="M129" s="7">
        <v>2</v>
      </c>
      <c r="N129" s="7">
        <v>3</v>
      </c>
      <c r="O129" s="7">
        <v>4</v>
      </c>
      <c r="P129" s="7">
        <v>5</v>
      </c>
      <c r="Q129" s="7">
        <v>6</v>
      </c>
      <c r="R129" s="7">
        <v>7</v>
      </c>
      <c r="S129" s="7">
        <v>8</v>
      </c>
      <c r="T129" s="7">
        <v>9</v>
      </c>
      <c r="U129" s="1" t="s">
        <v>7</v>
      </c>
    </row>
    <row r="130" spans="2:28" x14ac:dyDescent="0.25">
      <c r="B130" s="6">
        <v>9</v>
      </c>
      <c r="C130" s="1" t="s">
        <v>6</v>
      </c>
      <c r="D130" s="7">
        <v>9</v>
      </c>
      <c r="E130" s="9">
        <v>8</v>
      </c>
      <c r="F130" s="7">
        <v>7</v>
      </c>
      <c r="G130" s="7">
        <v>6</v>
      </c>
      <c r="H130" s="7">
        <v>5</v>
      </c>
      <c r="I130" s="7">
        <v>4</v>
      </c>
      <c r="J130" s="7">
        <v>3</v>
      </c>
      <c r="K130" s="7">
        <v>2</v>
      </c>
      <c r="L130" s="8">
        <v>1</v>
      </c>
      <c r="M130" s="7">
        <v>2</v>
      </c>
      <c r="N130" s="7">
        <v>3</v>
      </c>
      <c r="O130" s="7">
        <v>4</v>
      </c>
      <c r="P130" s="7">
        <v>5</v>
      </c>
      <c r="Q130" s="7">
        <v>6</v>
      </c>
      <c r="R130" s="7">
        <v>7</v>
      </c>
      <c r="S130" s="7">
        <v>8</v>
      </c>
      <c r="T130" s="7">
        <v>9</v>
      </c>
      <c r="U130" s="1" t="s">
        <v>8</v>
      </c>
    </row>
    <row r="131" spans="2:28" x14ac:dyDescent="0.25">
      <c r="B131" s="6">
        <v>10</v>
      </c>
      <c r="C131" s="1" t="s">
        <v>7</v>
      </c>
      <c r="D131" s="7">
        <v>9</v>
      </c>
      <c r="E131" s="7">
        <v>8</v>
      </c>
      <c r="F131" s="7">
        <v>7</v>
      </c>
      <c r="G131" s="7">
        <v>6</v>
      </c>
      <c r="H131" s="7">
        <v>5</v>
      </c>
      <c r="I131" s="7">
        <v>4</v>
      </c>
      <c r="J131" s="7">
        <v>3</v>
      </c>
      <c r="K131" s="7">
        <v>2</v>
      </c>
      <c r="L131" s="8">
        <v>1</v>
      </c>
      <c r="M131" s="7">
        <v>2</v>
      </c>
      <c r="N131" s="7">
        <v>3</v>
      </c>
      <c r="O131" s="7">
        <v>4</v>
      </c>
      <c r="P131" s="7">
        <v>5</v>
      </c>
      <c r="Q131" s="7">
        <v>6</v>
      </c>
      <c r="R131" s="7">
        <v>7</v>
      </c>
      <c r="S131" s="7">
        <v>8</v>
      </c>
      <c r="T131" s="9">
        <v>9</v>
      </c>
      <c r="U131" s="1" t="s">
        <v>8</v>
      </c>
    </row>
    <row r="135" spans="2:28" x14ac:dyDescent="0.25">
      <c r="B135" s="175" t="s">
        <v>37</v>
      </c>
      <c r="C135" s="176"/>
    </row>
    <row r="136" spans="2:28" x14ac:dyDescent="0.25">
      <c r="B136" s="158" t="s">
        <v>3</v>
      </c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60"/>
    </row>
    <row r="137" spans="2:28" x14ac:dyDescent="0.25">
      <c r="B137" s="161" t="s">
        <v>1</v>
      </c>
      <c r="C137" s="157" t="s">
        <v>17</v>
      </c>
      <c r="D137" s="162" t="s">
        <v>2</v>
      </c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4"/>
      <c r="U137" s="157" t="s">
        <v>18</v>
      </c>
    </row>
    <row r="138" spans="2:28" x14ac:dyDescent="0.25">
      <c r="B138" s="161"/>
      <c r="C138" s="157"/>
      <c r="D138" s="165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7"/>
      <c r="U138" s="157"/>
    </row>
    <row r="139" spans="2:28" x14ac:dyDescent="0.25">
      <c r="B139" s="6">
        <v>1</v>
      </c>
      <c r="C139" s="1" t="s">
        <v>4</v>
      </c>
      <c r="D139" s="7">
        <v>9</v>
      </c>
      <c r="E139" s="7">
        <v>8</v>
      </c>
      <c r="F139" s="7">
        <v>7</v>
      </c>
      <c r="G139" s="7">
        <v>6</v>
      </c>
      <c r="H139" s="7">
        <v>5</v>
      </c>
      <c r="I139" s="7">
        <v>4</v>
      </c>
      <c r="J139" s="7">
        <v>3</v>
      </c>
      <c r="K139" s="7">
        <v>2</v>
      </c>
      <c r="L139" s="8">
        <v>1</v>
      </c>
      <c r="M139" s="7">
        <v>2</v>
      </c>
      <c r="N139" s="7">
        <v>3</v>
      </c>
      <c r="O139" s="7">
        <v>4</v>
      </c>
      <c r="P139" s="7">
        <v>5</v>
      </c>
      <c r="Q139" s="7">
        <v>6</v>
      </c>
      <c r="R139" s="29">
        <v>7</v>
      </c>
      <c r="S139" s="7">
        <v>8</v>
      </c>
      <c r="T139" s="9">
        <v>9</v>
      </c>
      <c r="U139" s="1" t="s">
        <v>5</v>
      </c>
      <c r="W139" s="131" t="s">
        <v>41</v>
      </c>
      <c r="X139" s="132"/>
      <c r="Y139" s="132"/>
      <c r="Z139" s="132"/>
      <c r="AA139" s="132"/>
      <c r="AB139" s="133"/>
    </row>
    <row r="140" spans="2:28" x14ac:dyDescent="0.25">
      <c r="B140" s="6">
        <v>2</v>
      </c>
      <c r="C140" s="1" t="s">
        <v>4</v>
      </c>
      <c r="D140" s="9">
        <v>9</v>
      </c>
      <c r="E140" s="7">
        <v>8</v>
      </c>
      <c r="F140" s="7">
        <v>7</v>
      </c>
      <c r="G140" s="7">
        <v>6</v>
      </c>
      <c r="H140" s="7">
        <v>5</v>
      </c>
      <c r="I140" s="7">
        <v>4</v>
      </c>
      <c r="J140" s="7">
        <v>3</v>
      </c>
      <c r="K140" s="7">
        <v>2</v>
      </c>
      <c r="L140" s="8">
        <v>1</v>
      </c>
      <c r="M140" s="7">
        <v>2</v>
      </c>
      <c r="N140" s="7">
        <v>3</v>
      </c>
      <c r="O140" s="7">
        <v>4</v>
      </c>
      <c r="P140" s="7">
        <v>5</v>
      </c>
      <c r="Q140" s="7">
        <v>6</v>
      </c>
      <c r="R140" s="7">
        <v>7</v>
      </c>
      <c r="S140" s="7">
        <v>8</v>
      </c>
      <c r="T140" s="7">
        <v>9</v>
      </c>
      <c r="U140" s="1" t="s">
        <v>6</v>
      </c>
      <c r="W140" s="28" t="s">
        <v>0</v>
      </c>
      <c r="X140" s="7" t="s">
        <v>4</v>
      </c>
      <c r="Y140" s="7" t="s">
        <v>5</v>
      </c>
      <c r="Z140" s="7" t="s">
        <v>6</v>
      </c>
      <c r="AA140" s="7" t="s">
        <v>7</v>
      </c>
      <c r="AB140" s="7" t="s">
        <v>8</v>
      </c>
    </row>
    <row r="141" spans="2:28" x14ac:dyDescent="0.25">
      <c r="B141" s="6">
        <v>3</v>
      </c>
      <c r="C141" s="1" t="s">
        <v>4</v>
      </c>
      <c r="D141" s="9">
        <v>9</v>
      </c>
      <c r="E141" s="7">
        <v>8</v>
      </c>
      <c r="F141" s="29">
        <v>7</v>
      </c>
      <c r="G141" s="29">
        <v>6</v>
      </c>
      <c r="H141" s="7">
        <v>5</v>
      </c>
      <c r="I141" s="7">
        <v>4</v>
      </c>
      <c r="J141" s="7">
        <v>3</v>
      </c>
      <c r="K141" s="7">
        <v>2</v>
      </c>
      <c r="L141" s="8">
        <v>1</v>
      </c>
      <c r="M141" s="7">
        <v>2</v>
      </c>
      <c r="N141" s="7">
        <v>3</v>
      </c>
      <c r="O141" s="7">
        <v>4</v>
      </c>
      <c r="P141" s="7">
        <v>5</v>
      </c>
      <c r="Q141" s="7">
        <v>6</v>
      </c>
      <c r="R141" s="7">
        <v>7</v>
      </c>
      <c r="S141" s="7">
        <v>8</v>
      </c>
      <c r="T141" s="7">
        <v>9</v>
      </c>
      <c r="U141" s="1" t="s">
        <v>7</v>
      </c>
      <c r="W141" s="16" t="s">
        <v>4</v>
      </c>
      <c r="X141" s="14">
        <v>1</v>
      </c>
      <c r="Y141" s="15">
        <f>1/3</f>
        <v>0.33333333333333331</v>
      </c>
      <c r="Z141" s="18">
        <v>7</v>
      </c>
      <c r="AA141" s="18">
        <v>9</v>
      </c>
      <c r="AB141" s="15">
        <f>1/3</f>
        <v>0.33333333333333331</v>
      </c>
    </row>
    <row r="142" spans="2:28" x14ac:dyDescent="0.25">
      <c r="B142" s="6">
        <v>4</v>
      </c>
      <c r="C142" s="1" t="s">
        <v>4</v>
      </c>
      <c r="D142" s="7">
        <v>9</v>
      </c>
      <c r="E142" s="7">
        <v>8</v>
      </c>
      <c r="F142" s="7">
        <v>7</v>
      </c>
      <c r="G142" s="7">
        <v>6</v>
      </c>
      <c r="H142" s="7">
        <v>5</v>
      </c>
      <c r="I142" s="7">
        <v>4</v>
      </c>
      <c r="J142" s="7">
        <v>3</v>
      </c>
      <c r="K142" s="7">
        <v>2</v>
      </c>
      <c r="L142" s="8">
        <v>1</v>
      </c>
      <c r="M142" s="7">
        <v>2</v>
      </c>
      <c r="N142" s="7">
        <v>3</v>
      </c>
      <c r="O142" s="7">
        <v>4</v>
      </c>
      <c r="P142" s="7">
        <v>5</v>
      </c>
      <c r="Q142" s="7">
        <v>6</v>
      </c>
      <c r="R142" s="7">
        <v>7</v>
      </c>
      <c r="S142" s="7">
        <v>8</v>
      </c>
      <c r="T142" s="9">
        <v>9</v>
      </c>
      <c r="U142" s="1" t="s">
        <v>8</v>
      </c>
      <c r="W142" s="7" t="s">
        <v>5</v>
      </c>
      <c r="X142" s="18">
        <v>3</v>
      </c>
      <c r="Y142" s="14">
        <v>1</v>
      </c>
      <c r="Z142" s="18">
        <f>1/7</f>
        <v>0.14285714285714285</v>
      </c>
      <c r="AA142" s="18">
        <v>9</v>
      </c>
      <c r="AB142" s="36">
        <f>1/3</f>
        <v>0.33333333333333331</v>
      </c>
    </row>
    <row r="143" spans="2:28" x14ac:dyDescent="0.25">
      <c r="B143" s="6">
        <v>5</v>
      </c>
      <c r="C143" s="1" t="s">
        <v>5</v>
      </c>
      <c r="D143" s="9">
        <v>9</v>
      </c>
      <c r="E143" s="29">
        <v>8</v>
      </c>
      <c r="F143" s="7">
        <v>7</v>
      </c>
      <c r="G143" s="7">
        <v>6</v>
      </c>
      <c r="H143" s="7">
        <v>5</v>
      </c>
      <c r="I143" s="7">
        <v>4</v>
      </c>
      <c r="J143" s="7">
        <v>3</v>
      </c>
      <c r="K143" s="7">
        <v>2</v>
      </c>
      <c r="L143" s="8">
        <v>1</v>
      </c>
      <c r="M143" s="7">
        <v>2</v>
      </c>
      <c r="N143" s="7">
        <v>3</v>
      </c>
      <c r="O143" s="7">
        <v>4</v>
      </c>
      <c r="P143" s="7">
        <v>5</v>
      </c>
      <c r="Q143" s="7">
        <v>6</v>
      </c>
      <c r="R143" s="7">
        <v>7</v>
      </c>
      <c r="S143" s="7">
        <v>8</v>
      </c>
      <c r="T143" s="7">
        <v>9</v>
      </c>
      <c r="U143" s="1" t="s">
        <v>6</v>
      </c>
      <c r="W143" s="7" t="s">
        <v>6</v>
      </c>
      <c r="X143" s="15">
        <f>1/7</f>
        <v>0.14285714285714285</v>
      </c>
      <c r="Y143" s="15">
        <v>7</v>
      </c>
      <c r="Z143" s="14">
        <v>1</v>
      </c>
      <c r="AA143" s="36">
        <f>1/9</f>
        <v>0.1111111111111111</v>
      </c>
      <c r="AB143" s="18">
        <v>9</v>
      </c>
    </row>
    <row r="144" spans="2:28" x14ac:dyDescent="0.25">
      <c r="B144" s="6">
        <v>6</v>
      </c>
      <c r="C144" s="1" t="s">
        <v>5</v>
      </c>
      <c r="D144" s="9">
        <v>9</v>
      </c>
      <c r="E144" s="7">
        <v>8</v>
      </c>
      <c r="F144" s="7">
        <v>7</v>
      </c>
      <c r="G144" s="7">
        <v>6</v>
      </c>
      <c r="H144" s="7">
        <v>5</v>
      </c>
      <c r="I144" s="7">
        <v>4</v>
      </c>
      <c r="J144" s="7">
        <v>3</v>
      </c>
      <c r="K144" s="7">
        <v>2</v>
      </c>
      <c r="L144" s="8">
        <v>1</v>
      </c>
      <c r="M144" s="7">
        <v>2</v>
      </c>
      <c r="N144" s="7">
        <v>3</v>
      </c>
      <c r="O144" s="7">
        <v>4</v>
      </c>
      <c r="P144" s="7">
        <v>5</v>
      </c>
      <c r="Q144" s="7">
        <v>6</v>
      </c>
      <c r="R144" s="7">
        <v>7</v>
      </c>
      <c r="S144" s="7">
        <v>8</v>
      </c>
      <c r="T144" s="7">
        <v>9</v>
      </c>
      <c r="U144" s="1" t="s">
        <v>7</v>
      </c>
      <c r="W144" s="7" t="s">
        <v>7</v>
      </c>
      <c r="X144" s="15">
        <f>1/9</f>
        <v>0.1111111111111111</v>
      </c>
      <c r="Y144" s="15">
        <f>1/9</f>
        <v>0.1111111111111111</v>
      </c>
      <c r="Z144" s="18">
        <v>9</v>
      </c>
      <c r="AA144" s="14">
        <v>1</v>
      </c>
      <c r="AB144" s="15">
        <f>1/9</f>
        <v>0.1111111111111111</v>
      </c>
    </row>
    <row r="145" spans="2:28" x14ac:dyDescent="0.25">
      <c r="B145" s="6">
        <v>7</v>
      </c>
      <c r="C145" s="1" t="s">
        <v>9</v>
      </c>
      <c r="D145" s="7">
        <v>9</v>
      </c>
      <c r="E145" s="7">
        <v>8</v>
      </c>
      <c r="F145" s="7">
        <v>7</v>
      </c>
      <c r="G145" s="7">
        <v>6</v>
      </c>
      <c r="H145" s="7">
        <v>5</v>
      </c>
      <c r="I145" s="7">
        <v>4</v>
      </c>
      <c r="J145" s="7">
        <v>3</v>
      </c>
      <c r="K145" s="7">
        <v>2</v>
      </c>
      <c r="L145" s="8">
        <v>1</v>
      </c>
      <c r="M145" s="7">
        <v>2</v>
      </c>
      <c r="N145" s="7">
        <v>3</v>
      </c>
      <c r="O145" s="7">
        <v>4</v>
      </c>
      <c r="P145" s="7">
        <v>5</v>
      </c>
      <c r="Q145" s="7">
        <v>6</v>
      </c>
      <c r="R145" s="7">
        <v>7</v>
      </c>
      <c r="S145" s="7">
        <v>8</v>
      </c>
      <c r="T145" s="9">
        <v>9</v>
      </c>
      <c r="U145" s="1" t="s">
        <v>8</v>
      </c>
      <c r="W145" s="7" t="s">
        <v>8</v>
      </c>
      <c r="X145" s="18">
        <v>3</v>
      </c>
      <c r="Y145" s="18">
        <v>3</v>
      </c>
      <c r="Z145" s="36">
        <f>1/9</f>
        <v>0.1111111111111111</v>
      </c>
      <c r="AA145" s="18">
        <v>3</v>
      </c>
      <c r="AB145" s="14">
        <v>1</v>
      </c>
    </row>
    <row r="146" spans="2:28" x14ac:dyDescent="0.25">
      <c r="B146" s="6">
        <v>8</v>
      </c>
      <c r="C146" s="1" t="s">
        <v>6</v>
      </c>
      <c r="D146" s="7">
        <v>9</v>
      </c>
      <c r="E146" s="7">
        <v>8</v>
      </c>
      <c r="F146" s="7">
        <v>7</v>
      </c>
      <c r="G146" s="7">
        <v>6</v>
      </c>
      <c r="H146" s="29">
        <v>5</v>
      </c>
      <c r="I146" s="7">
        <v>4</v>
      </c>
      <c r="J146" s="7">
        <v>3</v>
      </c>
      <c r="K146" s="7">
        <v>2</v>
      </c>
      <c r="L146" s="8">
        <v>1</v>
      </c>
      <c r="M146" s="7">
        <v>2</v>
      </c>
      <c r="N146" s="7">
        <v>3</v>
      </c>
      <c r="O146" s="7">
        <v>4</v>
      </c>
      <c r="P146" s="7">
        <v>5</v>
      </c>
      <c r="Q146" s="7">
        <v>6</v>
      </c>
      <c r="R146" s="7">
        <v>7</v>
      </c>
      <c r="S146" s="7">
        <v>8</v>
      </c>
      <c r="T146" s="9">
        <v>9</v>
      </c>
      <c r="U146" s="1" t="s">
        <v>7</v>
      </c>
    </row>
    <row r="147" spans="2:28" x14ac:dyDescent="0.25">
      <c r="B147" s="6">
        <v>9</v>
      </c>
      <c r="C147" s="1" t="s">
        <v>6</v>
      </c>
      <c r="D147" s="9">
        <v>9</v>
      </c>
      <c r="E147" s="29">
        <v>8</v>
      </c>
      <c r="F147" s="7">
        <v>7</v>
      </c>
      <c r="G147" s="7">
        <v>6</v>
      </c>
      <c r="H147" s="7">
        <v>5</v>
      </c>
      <c r="I147" s="7">
        <v>4</v>
      </c>
      <c r="J147" s="7">
        <v>3</v>
      </c>
      <c r="K147" s="7">
        <v>2</v>
      </c>
      <c r="L147" s="8">
        <v>1</v>
      </c>
      <c r="M147" s="7">
        <v>2</v>
      </c>
      <c r="N147" s="7">
        <v>3</v>
      </c>
      <c r="O147" s="7">
        <v>4</v>
      </c>
      <c r="P147" s="7">
        <v>5</v>
      </c>
      <c r="Q147" s="7">
        <v>6</v>
      </c>
      <c r="R147" s="7">
        <v>7</v>
      </c>
      <c r="S147" s="7">
        <v>8</v>
      </c>
      <c r="T147" s="7">
        <v>9</v>
      </c>
      <c r="U147" s="1" t="s">
        <v>8</v>
      </c>
    </row>
    <row r="148" spans="2:28" x14ac:dyDescent="0.25">
      <c r="B148" s="6">
        <v>10</v>
      </c>
      <c r="C148" s="1" t="s">
        <v>7</v>
      </c>
      <c r="D148" s="7">
        <v>9</v>
      </c>
      <c r="E148" s="7">
        <v>8</v>
      </c>
      <c r="F148" s="7">
        <v>7</v>
      </c>
      <c r="G148" s="7">
        <v>6</v>
      </c>
      <c r="H148" s="7">
        <v>5</v>
      </c>
      <c r="I148" s="7">
        <v>4</v>
      </c>
      <c r="J148" s="7">
        <v>3</v>
      </c>
      <c r="K148" s="7">
        <v>2</v>
      </c>
      <c r="L148" s="8">
        <v>1</v>
      </c>
      <c r="M148" s="7">
        <v>2</v>
      </c>
      <c r="N148" s="7">
        <v>3</v>
      </c>
      <c r="O148" s="7">
        <v>4</v>
      </c>
      <c r="P148" s="7">
        <v>5</v>
      </c>
      <c r="Q148" s="7">
        <v>6</v>
      </c>
      <c r="R148" s="7">
        <v>7</v>
      </c>
      <c r="S148" s="7">
        <v>8</v>
      </c>
      <c r="T148" s="9">
        <v>9</v>
      </c>
      <c r="U148" s="1" t="s">
        <v>8</v>
      </c>
    </row>
    <row r="152" spans="2:28" x14ac:dyDescent="0.25">
      <c r="B152" s="175" t="s">
        <v>38</v>
      </c>
      <c r="C152" s="176"/>
    </row>
    <row r="153" spans="2:28" x14ac:dyDescent="0.25">
      <c r="B153" s="158" t="s">
        <v>3</v>
      </c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60"/>
    </row>
    <row r="154" spans="2:28" x14ac:dyDescent="0.25">
      <c r="B154" s="161" t="s">
        <v>1</v>
      </c>
      <c r="C154" s="157" t="s">
        <v>17</v>
      </c>
      <c r="D154" s="162" t="s">
        <v>2</v>
      </c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4"/>
      <c r="U154" s="157" t="s">
        <v>18</v>
      </c>
    </row>
    <row r="155" spans="2:28" x14ac:dyDescent="0.25">
      <c r="B155" s="161"/>
      <c r="C155" s="157"/>
      <c r="D155" s="165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7"/>
      <c r="U155" s="157"/>
    </row>
    <row r="156" spans="2:28" x14ac:dyDescent="0.25">
      <c r="B156" s="6">
        <v>1</v>
      </c>
      <c r="C156" s="1" t="s">
        <v>4</v>
      </c>
      <c r="D156" s="7">
        <v>9</v>
      </c>
      <c r="E156" s="7">
        <v>8</v>
      </c>
      <c r="F156" s="7">
        <v>7</v>
      </c>
      <c r="G156" s="7">
        <v>6</v>
      </c>
      <c r="H156" s="7">
        <v>5</v>
      </c>
      <c r="I156" s="7">
        <v>4</v>
      </c>
      <c r="J156" s="7">
        <v>3</v>
      </c>
      <c r="K156" s="7">
        <v>2</v>
      </c>
      <c r="L156" s="8">
        <v>1</v>
      </c>
      <c r="M156" s="7">
        <v>2</v>
      </c>
      <c r="N156" s="7">
        <v>3</v>
      </c>
      <c r="O156" s="7">
        <v>4</v>
      </c>
      <c r="P156" s="7">
        <v>5</v>
      </c>
      <c r="Q156" s="7">
        <v>6</v>
      </c>
      <c r="R156" s="29">
        <v>7</v>
      </c>
      <c r="S156" s="7">
        <v>8</v>
      </c>
      <c r="T156" s="9">
        <v>9</v>
      </c>
      <c r="U156" s="1" t="s">
        <v>5</v>
      </c>
    </row>
    <row r="157" spans="2:28" x14ac:dyDescent="0.25">
      <c r="B157" s="6">
        <v>2</v>
      </c>
      <c r="C157" s="1" t="s">
        <v>4</v>
      </c>
      <c r="D157" s="29">
        <v>9</v>
      </c>
      <c r="E157" s="7">
        <v>8</v>
      </c>
      <c r="F157" s="7">
        <v>7</v>
      </c>
      <c r="G157" s="7">
        <v>6</v>
      </c>
      <c r="H157" s="7">
        <v>5</v>
      </c>
      <c r="I157" s="7">
        <v>4</v>
      </c>
      <c r="J157" s="7">
        <v>3</v>
      </c>
      <c r="K157" s="7">
        <v>2</v>
      </c>
      <c r="L157" s="8">
        <v>1</v>
      </c>
      <c r="M157" s="7">
        <v>2</v>
      </c>
      <c r="N157" s="7">
        <v>3</v>
      </c>
      <c r="O157" s="7">
        <v>4</v>
      </c>
      <c r="P157" s="7">
        <v>5</v>
      </c>
      <c r="Q157" s="7">
        <v>6</v>
      </c>
      <c r="R157" s="7">
        <v>7</v>
      </c>
      <c r="S157" s="7">
        <v>8</v>
      </c>
      <c r="T157" s="9">
        <v>9</v>
      </c>
      <c r="U157" s="1" t="s">
        <v>6</v>
      </c>
      <c r="W157" s="131" t="s">
        <v>42</v>
      </c>
      <c r="X157" s="132"/>
      <c r="Y157" s="132"/>
      <c r="Z157" s="132"/>
      <c r="AA157" s="132"/>
      <c r="AB157" s="133"/>
    </row>
    <row r="158" spans="2:28" x14ac:dyDescent="0.25">
      <c r="B158" s="6">
        <v>3</v>
      </c>
      <c r="C158" s="1" t="s">
        <v>4</v>
      </c>
      <c r="D158" s="9">
        <v>9</v>
      </c>
      <c r="E158" s="7">
        <v>8</v>
      </c>
      <c r="F158" s="29">
        <v>7</v>
      </c>
      <c r="G158" s="29">
        <v>6</v>
      </c>
      <c r="H158" s="7">
        <v>5</v>
      </c>
      <c r="I158" s="7">
        <v>4</v>
      </c>
      <c r="J158" s="7">
        <v>3</v>
      </c>
      <c r="K158" s="7">
        <v>2</v>
      </c>
      <c r="L158" s="8">
        <v>1</v>
      </c>
      <c r="M158" s="7">
        <v>2</v>
      </c>
      <c r="N158" s="7">
        <v>3</v>
      </c>
      <c r="O158" s="7">
        <v>4</v>
      </c>
      <c r="P158" s="7">
        <v>5</v>
      </c>
      <c r="Q158" s="7">
        <v>6</v>
      </c>
      <c r="R158" s="7">
        <v>7</v>
      </c>
      <c r="S158" s="7">
        <v>8</v>
      </c>
      <c r="T158" s="7">
        <v>9</v>
      </c>
      <c r="U158" s="1" t="s">
        <v>7</v>
      </c>
      <c r="W158" s="28" t="s">
        <v>0</v>
      </c>
      <c r="X158" s="7" t="s">
        <v>4</v>
      </c>
      <c r="Y158" s="7" t="s">
        <v>5</v>
      </c>
      <c r="Z158" s="7" t="s">
        <v>6</v>
      </c>
      <c r="AA158" s="7" t="s">
        <v>7</v>
      </c>
      <c r="AB158" s="7" t="s">
        <v>8</v>
      </c>
    </row>
    <row r="159" spans="2:28" x14ac:dyDescent="0.25">
      <c r="B159" s="6">
        <v>4</v>
      </c>
      <c r="C159" s="1" t="s">
        <v>4</v>
      </c>
      <c r="D159" s="7">
        <v>9</v>
      </c>
      <c r="E159" s="7">
        <v>8</v>
      </c>
      <c r="F159" s="7">
        <v>7</v>
      </c>
      <c r="G159" s="7">
        <v>6</v>
      </c>
      <c r="H159" s="7">
        <v>5</v>
      </c>
      <c r="I159" s="7">
        <v>4</v>
      </c>
      <c r="J159" s="7">
        <v>3</v>
      </c>
      <c r="K159" s="7">
        <v>2</v>
      </c>
      <c r="L159" s="8">
        <v>1</v>
      </c>
      <c r="M159" s="7">
        <v>2</v>
      </c>
      <c r="N159" s="7">
        <v>3</v>
      </c>
      <c r="O159" s="7">
        <v>4</v>
      </c>
      <c r="P159" s="7">
        <v>5</v>
      </c>
      <c r="Q159" s="7">
        <v>6</v>
      </c>
      <c r="R159" s="7">
        <v>7</v>
      </c>
      <c r="S159" s="7">
        <v>8</v>
      </c>
      <c r="T159" s="9">
        <v>9</v>
      </c>
      <c r="U159" s="1" t="s">
        <v>8</v>
      </c>
      <c r="W159" s="16" t="s">
        <v>4</v>
      </c>
      <c r="X159" s="14">
        <v>1</v>
      </c>
      <c r="Y159" s="15">
        <f>1/5</f>
        <v>0.2</v>
      </c>
      <c r="Z159" s="36">
        <f>1/9</f>
        <v>0.1111111111111111</v>
      </c>
      <c r="AA159" s="18">
        <v>9</v>
      </c>
      <c r="AB159" s="15">
        <f>1/5</f>
        <v>0.2</v>
      </c>
    </row>
    <row r="160" spans="2:28" x14ac:dyDescent="0.25">
      <c r="B160" s="6">
        <v>5</v>
      </c>
      <c r="C160" s="1" t="s">
        <v>5</v>
      </c>
      <c r="D160" s="9">
        <v>9</v>
      </c>
      <c r="E160" s="29">
        <v>8</v>
      </c>
      <c r="F160" s="7">
        <v>7</v>
      </c>
      <c r="G160" s="7">
        <v>6</v>
      </c>
      <c r="H160" s="7">
        <v>5</v>
      </c>
      <c r="I160" s="7">
        <v>4</v>
      </c>
      <c r="J160" s="7">
        <v>3</v>
      </c>
      <c r="K160" s="7">
        <v>2</v>
      </c>
      <c r="L160" s="8">
        <v>1</v>
      </c>
      <c r="M160" s="7">
        <v>2</v>
      </c>
      <c r="N160" s="7">
        <v>3</v>
      </c>
      <c r="O160" s="7">
        <v>4</v>
      </c>
      <c r="P160" s="7">
        <v>5</v>
      </c>
      <c r="Q160" s="7">
        <v>6</v>
      </c>
      <c r="R160" s="7">
        <v>7</v>
      </c>
      <c r="S160" s="7">
        <v>8</v>
      </c>
      <c r="T160" s="7">
        <v>9</v>
      </c>
      <c r="U160" s="1" t="s">
        <v>6</v>
      </c>
      <c r="W160" s="7" t="s">
        <v>5</v>
      </c>
      <c r="X160" s="18">
        <v>5</v>
      </c>
      <c r="Y160" s="14">
        <v>1</v>
      </c>
      <c r="Z160" s="18">
        <f>1/3</f>
        <v>0.33333333333333331</v>
      </c>
      <c r="AA160" s="18">
        <v>7</v>
      </c>
      <c r="AB160" s="36">
        <f>1/8</f>
        <v>0.125</v>
      </c>
    </row>
    <row r="161" spans="2:28" x14ac:dyDescent="0.25">
      <c r="B161" s="6">
        <v>6</v>
      </c>
      <c r="C161" s="1" t="s">
        <v>5</v>
      </c>
      <c r="D161" s="33">
        <v>9</v>
      </c>
      <c r="E161" s="7">
        <v>8</v>
      </c>
      <c r="F161" s="9">
        <v>7</v>
      </c>
      <c r="G161" s="7">
        <v>6</v>
      </c>
      <c r="H161" s="7">
        <v>5</v>
      </c>
      <c r="I161" s="7">
        <v>4</v>
      </c>
      <c r="J161" s="7">
        <v>3</v>
      </c>
      <c r="K161" s="7">
        <v>2</v>
      </c>
      <c r="L161" s="8">
        <v>1</v>
      </c>
      <c r="M161" s="7">
        <v>2</v>
      </c>
      <c r="N161" s="7">
        <v>3</v>
      </c>
      <c r="O161" s="7">
        <v>4</v>
      </c>
      <c r="P161" s="7">
        <v>5</v>
      </c>
      <c r="Q161" s="7">
        <v>6</v>
      </c>
      <c r="R161" s="7">
        <v>7</v>
      </c>
      <c r="S161" s="7">
        <v>8</v>
      </c>
      <c r="T161" s="7">
        <v>9</v>
      </c>
      <c r="U161" s="1" t="s">
        <v>7</v>
      </c>
      <c r="W161" s="7" t="s">
        <v>6</v>
      </c>
      <c r="X161" s="18">
        <v>9</v>
      </c>
      <c r="Y161" s="15">
        <v>3</v>
      </c>
      <c r="Z161" s="14">
        <v>1</v>
      </c>
      <c r="AA161" s="36">
        <f>1/9</f>
        <v>0.1111111111111111</v>
      </c>
      <c r="AB161" s="18">
        <v>9</v>
      </c>
    </row>
    <row r="162" spans="2:28" x14ac:dyDescent="0.25">
      <c r="B162" s="6">
        <v>7</v>
      </c>
      <c r="C162" s="1" t="s">
        <v>9</v>
      </c>
      <c r="D162" s="7">
        <v>9</v>
      </c>
      <c r="E162" s="7">
        <v>8</v>
      </c>
      <c r="F162" s="7">
        <v>7</v>
      </c>
      <c r="G162" s="7">
        <v>6</v>
      </c>
      <c r="H162" s="7">
        <v>5</v>
      </c>
      <c r="I162" s="7">
        <v>4</v>
      </c>
      <c r="J162" s="7">
        <v>3</v>
      </c>
      <c r="K162" s="7">
        <v>2</v>
      </c>
      <c r="L162" s="8">
        <v>1</v>
      </c>
      <c r="M162" s="7">
        <v>2</v>
      </c>
      <c r="N162" s="7">
        <v>3</v>
      </c>
      <c r="O162" s="7">
        <v>4</v>
      </c>
      <c r="P162" s="7">
        <v>5</v>
      </c>
      <c r="Q162" s="7">
        <v>6</v>
      </c>
      <c r="R162" s="7">
        <v>7</v>
      </c>
      <c r="S162" s="9">
        <v>8</v>
      </c>
      <c r="T162" s="29">
        <v>9</v>
      </c>
      <c r="U162" s="1" t="s">
        <v>8</v>
      </c>
      <c r="W162" s="7" t="s">
        <v>7</v>
      </c>
      <c r="X162" s="15">
        <f>1/9</f>
        <v>0.1111111111111111</v>
      </c>
      <c r="Y162" s="15">
        <f>1/7</f>
        <v>0.14285714285714285</v>
      </c>
      <c r="Z162" s="18">
        <v>9</v>
      </c>
      <c r="AA162" s="14">
        <v>1</v>
      </c>
      <c r="AB162" s="15">
        <f>1/9</f>
        <v>0.1111111111111111</v>
      </c>
    </row>
    <row r="163" spans="2:28" x14ac:dyDescent="0.25">
      <c r="B163" s="6">
        <v>8</v>
      </c>
      <c r="C163" s="1" t="s">
        <v>6</v>
      </c>
      <c r="D163" s="7">
        <v>9</v>
      </c>
      <c r="E163" s="7">
        <v>8</v>
      </c>
      <c r="F163" s="7">
        <v>7</v>
      </c>
      <c r="G163" s="7">
        <v>6</v>
      </c>
      <c r="H163" s="29">
        <v>5</v>
      </c>
      <c r="I163" s="7">
        <v>4</v>
      </c>
      <c r="J163" s="7">
        <v>3</v>
      </c>
      <c r="K163" s="7">
        <v>2</v>
      </c>
      <c r="L163" s="8">
        <v>1</v>
      </c>
      <c r="M163" s="7">
        <v>2</v>
      </c>
      <c r="N163" s="7">
        <v>3</v>
      </c>
      <c r="O163" s="7">
        <v>4</v>
      </c>
      <c r="P163" s="7">
        <v>5</v>
      </c>
      <c r="Q163" s="7">
        <v>6</v>
      </c>
      <c r="R163" s="7">
        <v>7</v>
      </c>
      <c r="S163" s="7">
        <v>8</v>
      </c>
      <c r="T163" s="9">
        <v>9</v>
      </c>
      <c r="U163" s="1" t="s">
        <v>7</v>
      </c>
      <c r="W163" s="7" t="s">
        <v>8</v>
      </c>
      <c r="X163" s="18">
        <v>5</v>
      </c>
      <c r="Y163" s="18">
        <v>3</v>
      </c>
      <c r="Z163" s="36">
        <f>1/9</f>
        <v>0.1111111111111111</v>
      </c>
      <c r="AA163" s="18">
        <v>9</v>
      </c>
      <c r="AB163" s="14">
        <v>1</v>
      </c>
    </row>
    <row r="164" spans="2:28" x14ac:dyDescent="0.25">
      <c r="B164" s="6">
        <v>9</v>
      </c>
      <c r="C164" s="1" t="s">
        <v>6</v>
      </c>
      <c r="D164" s="9">
        <v>9</v>
      </c>
      <c r="E164" s="29">
        <v>8</v>
      </c>
      <c r="F164" s="7">
        <v>7</v>
      </c>
      <c r="G164" s="7">
        <v>6</v>
      </c>
      <c r="H164" s="7">
        <v>5</v>
      </c>
      <c r="I164" s="7">
        <v>4</v>
      </c>
      <c r="J164" s="7">
        <v>3</v>
      </c>
      <c r="K164" s="7">
        <v>2</v>
      </c>
      <c r="L164" s="8">
        <v>1</v>
      </c>
      <c r="M164" s="7">
        <v>2</v>
      </c>
      <c r="N164" s="7">
        <v>3</v>
      </c>
      <c r="O164" s="7">
        <v>4</v>
      </c>
      <c r="P164" s="7">
        <v>5</v>
      </c>
      <c r="Q164" s="7">
        <v>6</v>
      </c>
      <c r="R164" s="7">
        <v>7</v>
      </c>
      <c r="S164" s="7">
        <v>8</v>
      </c>
      <c r="T164" s="7">
        <v>9</v>
      </c>
      <c r="U164" s="1" t="s">
        <v>8</v>
      </c>
    </row>
    <row r="165" spans="2:28" x14ac:dyDescent="0.25">
      <c r="B165" s="6">
        <v>10</v>
      </c>
      <c r="C165" s="1" t="s">
        <v>7</v>
      </c>
      <c r="D165" s="7">
        <v>9</v>
      </c>
      <c r="E165" s="7">
        <v>8</v>
      </c>
      <c r="F165" s="7">
        <v>7</v>
      </c>
      <c r="G165" s="7">
        <v>6</v>
      </c>
      <c r="H165" s="7">
        <v>5</v>
      </c>
      <c r="I165" s="7">
        <v>4</v>
      </c>
      <c r="J165" s="7">
        <v>3</v>
      </c>
      <c r="K165" s="7">
        <v>2</v>
      </c>
      <c r="L165" s="8">
        <v>1</v>
      </c>
      <c r="M165" s="7">
        <v>2</v>
      </c>
      <c r="N165" s="7">
        <v>3</v>
      </c>
      <c r="O165" s="7">
        <v>4</v>
      </c>
      <c r="P165" s="7">
        <v>5</v>
      </c>
      <c r="Q165" s="7">
        <v>6</v>
      </c>
      <c r="R165" s="7">
        <v>7</v>
      </c>
      <c r="S165" s="7">
        <v>8</v>
      </c>
      <c r="T165" s="9">
        <v>9</v>
      </c>
      <c r="U165" s="1" t="s">
        <v>8</v>
      </c>
    </row>
    <row r="169" spans="2:28" x14ac:dyDescent="0.25">
      <c r="B169" s="175" t="s">
        <v>39</v>
      </c>
      <c r="C169" s="176"/>
    </row>
    <row r="170" spans="2:28" x14ac:dyDescent="0.25">
      <c r="B170" s="158" t="s">
        <v>3</v>
      </c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60"/>
    </row>
    <row r="171" spans="2:28" x14ac:dyDescent="0.25">
      <c r="B171" s="161" t="s">
        <v>1</v>
      </c>
      <c r="C171" s="157" t="s">
        <v>17</v>
      </c>
      <c r="D171" s="162" t="s">
        <v>2</v>
      </c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4"/>
      <c r="U171" s="157" t="s">
        <v>18</v>
      </c>
    </row>
    <row r="172" spans="2:28" x14ac:dyDescent="0.25">
      <c r="B172" s="161"/>
      <c r="C172" s="157"/>
      <c r="D172" s="165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7"/>
      <c r="U172" s="157"/>
    </row>
    <row r="173" spans="2:28" x14ac:dyDescent="0.25">
      <c r="B173" s="6">
        <v>1</v>
      </c>
      <c r="C173" s="1" t="s">
        <v>4</v>
      </c>
      <c r="D173" s="7">
        <v>9</v>
      </c>
      <c r="E173" s="7">
        <v>8</v>
      </c>
      <c r="F173" s="7">
        <v>7</v>
      </c>
      <c r="G173" s="7">
        <v>6</v>
      </c>
      <c r="H173" s="7">
        <v>5</v>
      </c>
      <c r="I173" s="7">
        <v>4</v>
      </c>
      <c r="J173" s="7">
        <v>3</v>
      </c>
      <c r="K173" s="7">
        <v>2</v>
      </c>
      <c r="L173" s="8">
        <v>1</v>
      </c>
      <c r="M173" s="7">
        <v>2</v>
      </c>
      <c r="N173" s="7">
        <v>3</v>
      </c>
      <c r="O173" s="7">
        <v>4</v>
      </c>
      <c r="P173" s="7">
        <v>5</v>
      </c>
      <c r="Q173" s="7">
        <v>6</v>
      </c>
      <c r="R173" s="29">
        <v>7</v>
      </c>
      <c r="S173" s="7">
        <v>8</v>
      </c>
      <c r="T173" s="9">
        <v>9</v>
      </c>
      <c r="U173" s="1" t="s">
        <v>5</v>
      </c>
    </row>
    <row r="174" spans="2:28" x14ac:dyDescent="0.25">
      <c r="B174" s="6">
        <v>2</v>
      </c>
      <c r="C174" s="1" t="s">
        <v>4</v>
      </c>
      <c r="D174" s="9">
        <v>9</v>
      </c>
      <c r="E174" s="7">
        <v>8</v>
      </c>
      <c r="F174" s="7">
        <v>7</v>
      </c>
      <c r="G174" s="7">
        <v>6</v>
      </c>
      <c r="H174" s="7">
        <v>5</v>
      </c>
      <c r="I174" s="7">
        <v>4</v>
      </c>
      <c r="J174" s="7">
        <v>3</v>
      </c>
      <c r="K174" s="7">
        <v>2</v>
      </c>
      <c r="L174" s="8">
        <v>1</v>
      </c>
      <c r="M174" s="7">
        <v>2</v>
      </c>
      <c r="N174" s="7">
        <v>3</v>
      </c>
      <c r="O174" s="7">
        <v>4</v>
      </c>
      <c r="P174" s="7">
        <v>5</v>
      </c>
      <c r="Q174" s="7">
        <v>6</v>
      </c>
      <c r="R174" s="7">
        <v>7</v>
      </c>
      <c r="S174" s="7">
        <v>8</v>
      </c>
      <c r="T174" s="29">
        <v>9</v>
      </c>
      <c r="U174" s="1" t="s">
        <v>6</v>
      </c>
      <c r="W174" s="131" t="s">
        <v>43</v>
      </c>
      <c r="X174" s="132"/>
      <c r="Y174" s="132"/>
      <c r="Z174" s="132"/>
      <c r="AA174" s="132"/>
      <c r="AB174" s="133"/>
    </row>
    <row r="175" spans="2:28" x14ac:dyDescent="0.25">
      <c r="B175" s="6">
        <v>3</v>
      </c>
      <c r="C175" s="1" t="s">
        <v>4</v>
      </c>
      <c r="D175" s="29">
        <v>9</v>
      </c>
      <c r="E175" s="7">
        <v>8</v>
      </c>
      <c r="F175" s="29">
        <v>7</v>
      </c>
      <c r="G175" s="29">
        <v>6</v>
      </c>
      <c r="H175" s="7">
        <v>5</v>
      </c>
      <c r="I175" s="7">
        <v>4</v>
      </c>
      <c r="J175" s="7">
        <v>3</v>
      </c>
      <c r="K175" s="7">
        <v>2</v>
      </c>
      <c r="L175" s="8">
        <v>1</v>
      </c>
      <c r="M175" s="7">
        <v>2</v>
      </c>
      <c r="N175" s="7">
        <v>3</v>
      </c>
      <c r="O175" s="7">
        <v>4</v>
      </c>
      <c r="P175" s="9">
        <v>5</v>
      </c>
      <c r="Q175" s="7">
        <v>6</v>
      </c>
      <c r="R175" s="7">
        <v>7</v>
      </c>
      <c r="S175" s="7">
        <v>8</v>
      </c>
      <c r="T175" s="7">
        <v>9</v>
      </c>
      <c r="U175" s="1" t="s">
        <v>7</v>
      </c>
      <c r="W175" s="28" t="s">
        <v>0</v>
      </c>
      <c r="X175" s="7" t="s">
        <v>4</v>
      </c>
      <c r="Y175" s="7" t="s">
        <v>5</v>
      </c>
      <c r="Z175" s="7" t="s">
        <v>6</v>
      </c>
      <c r="AA175" s="7" t="s">
        <v>7</v>
      </c>
      <c r="AB175" s="7" t="s">
        <v>8</v>
      </c>
    </row>
    <row r="176" spans="2:28" x14ac:dyDescent="0.25">
      <c r="B176" s="6">
        <v>4</v>
      </c>
      <c r="C176" s="1" t="s">
        <v>4</v>
      </c>
      <c r="D176" s="7">
        <v>9</v>
      </c>
      <c r="E176" s="7">
        <v>8</v>
      </c>
      <c r="F176" s="7">
        <v>7</v>
      </c>
      <c r="G176" s="7">
        <v>6</v>
      </c>
      <c r="H176" s="7">
        <v>5</v>
      </c>
      <c r="I176" s="7">
        <v>4</v>
      </c>
      <c r="J176" s="7">
        <v>3</v>
      </c>
      <c r="K176" s="7">
        <v>2</v>
      </c>
      <c r="L176" s="8">
        <v>1</v>
      </c>
      <c r="M176" s="7">
        <v>2</v>
      </c>
      <c r="N176" s="7">
        <v>3</v>
      </c>
      <c r="O176" s="7">
        <v>4</v>
      </c>
      <c r="P176" s="7">
        <v>5</v>
      </c>
      <c r="Q176" s="7">
        <v>6</v>
      </c>
      <c r="R176" s="7">
        <v>7</v>
      </c>
      <c r="S176" s="7">
        <v>8</v>
      </c>
      <c r="T176" s="9">
        <v>9</v>
      </c>
      <c r="U176" s="1" t="s">
        <v>8</v>
      </c>
      <c r="W176" s="16" t="s">
        <v>4</v>
      </c>
      <c r="X176" s="14">
        <v>1</v>
      </c>
      <c r="Y176" s="15">
        <f>1/5</f>
        <v>0.2</v>
      </c>
      <c r="Z176" s="18">
        <v>9</v>
      </c>
      <c r="AA176" s="15">
        <f>1/5</f>
        <v>0.2</v>
      </c>
      <c r="AB176" s="15">
        <f>1/9</f>
        <v>0.1111111111111111</v>
      </c>
    </row>
    <row r="177" spans="2:28" x14ac:dyDescent="0.25">
      <c r="B177" s="6">
        <v>5</v>
      </c>
      <c r="C177" s="1" t="s">
        <v>5</v>
      </c>
      <c r="D177" s="9">
        <v>9</v>
      </c>
      <c r="E177" s="29">
        <v>8</v>
      </c>
      <c r="F177" s="7">
        <v>7</v>
      </c>
      <c r="G177" s="7">
        <v>6</v>
      </c>
      <c r="H177" s="7">
        <v>5</v>
      </c>
      <c r="I177" s="7">
        <v>4</v>
      </c>
      <c r="J177" s="7">
        <v>3</v>
      </c>
      <c r="K177" s="7">
        <v>2</v>
      </c>
      <c r="L177" s="8">
        <v>1</v>
      </c>
      <c r="M177" s="7">
        <v>2</v>
      </c>
      <c r="N177" s="7">
        <v>3</v>
      </c>
      <c r="O177" s="7">
        <v>4</v>
      </c>
      <c r="P177" s="7">
        <v>5</v>
      </c>
      <c r="Q177" s="7">
        <v>6</v>
      </c>
      <c r="R177" s="7">
        <v>7</v>
      </c>
      <c r="S177" s="7">
        <v>8</v>
      </c>
      <c r="T177" s="7">
        <v>9</v>
      </c>
      <c r="U177" s="1" t="s">
        <v>6</v>
      </c>
      <c r="W177" s="7" t="s">
        <v>5</v>
      </c>
      <c r="X177" s="18">
        <v>5</v>
      </c>
      <c r="Y177" s="14">
        <v>1</v>
      </c>
      <c r="Z177" s="18">
        <v>3</v>
      </c>
      <c r="AA177" s="18">
        <v>3</v>
      </c>
      <c r="AB177" s="36">
        <f>1/9</f>
        <v>0.1111111111111111</v>
      </c>
    </row>
    <row r="178" spans="2:28" x14ac:dyDescent="0.25">
      <c r="B178" s="6">
        <v>6</v>
      </c>
      <c r="C178" s="1" t="s">
        <v>5</v>
      </c>
      <c r="D178" s="33">
        <v>9</v>
      </c>
      <c r="E178" s="7">
        <v>8</v>
      </c>
      <c r="F178" s="29">
        <v>7</v>
      </c>
      <c r="G178" s="7">
        <v>6</v>
      </c>
      <c r="H178" s="7">
        <v>5</v>
      </c>
      <c r="I178" s="7">
        <v>4</v>
      </c>
      <c r="J178" s="9">
        <v>3</v>
      </c>
      <c r="K178" s="7">
        <v>2</v>
      </c>
      <c r="L178" s="8">
        <v>1</v>
      </c>
      <c r="M178" s="7">
        <v>2</v>
      </c>
      <c r="N178" s="7">
        <v>3</v>
      </c>
      <c r="O178" s="7">
        <v>4</v>
      </c>
      <c r="P178" s="7">
        <v>5</v>
      </c>
      <c r="Q178" s="7">
        <v>6</v>
      </c>
      <c r="R178" s="7">
        <v>7</v>
      </c>
      <c r="S178" s="7">
        <v>8</v>
      </c>
      <c r="T178" s="7">
        <v>9</v>
      </c>
      <c r="U178" s="1" t="s">
        <v>7</v>
      </c>
      <c r="W178" s="7" t="s">
        <v>6</v>
      </c>
      <c r="X178" s="15">
        <f>1/9</f>
        <v>0.1111111111111111</v>
      </c>
      <c r="Y178" s="34">
        <f>1/3</f>
        <v>0.33333333333333331</v>
      </c>
      <c r="Z178" s="14">
        <v>1</v>
      </c>
      <c r="AA178" s="36">
        <f>1/9</f>
        <v>0.1111111111111111</v>
      </c>
      <c r="AB178" s="15">
        <f>1/9</f>
        <v>0.1111111111111111</v>
      </c>
    </row>
    <row r="179" spans="2:28" x14ac:dyDescent="0.25">
      <c r="B179" s="6">
        <v>7</v>
      </c>
      <c r="C179" s="1" t="s">
        <v>9</v>
      </c>
      <c r="D179" s="7">
        <v>9</v>
      </c>
      <c r="E179" s="7">
        <v>8</v>
      </c>
      <c r="F179" s="7">
        <v>7</v>
      </c>
      <c r="G179" s="7">
        <v>6</v>
      </c>
      <c r="H179" s="7">
        <v>5</v>
      </c>
      <c r="I179" s="7">
        <v>4</v>
      </c>
      <c r="J179" s="7">
        <v>3</v>
      </c>
      <c r="K179" s="7">
        <v>2</v>
      </c>
      <c r="L179" s="8">
        <v>1</v>
      </c>
      <c r="M179" s="7">
        <v>2</v>
      </c>
      <c r="N179" s="7">
        <v>3</v>
      </c>
      <c r="O179" s="7">
        <v>4</v>
      </c>
      <c r="P179" s="7">
        <v>5</v>
      </c>
      <c r="Q179" s="7">
        <v>6</v>
      </c>
      <c r="R179" s="7">
        <v>7</v>
      </c>
      <c r="S179" s="29">
        <v>8</v>
      </c>
      <c r="T179" s="9">
        <v>9</v>
      </c>
      <c r="U179" s="1" t="s">
        <v>8</v>
      </c>
      <c r="W179" s="7" t="s">
        <v>7</v>
      </c>
      <c r="X179" s="18">
        <v>5</v>
      </c>
      <c r="Y179" s="15">
        <f>1/3</f>
        <v>0.33333333333333331</v>
      </c>
      <c r="Z179" s="18">
        <v>9</v>
      </c>
      <c r="AA179" s="14">
        <v>1</v>
      </c>
      <c r="AB179" s="18">
        <v>3</v>
      </c>
    </row>
    <row r="180" spans="2:28" x14ac:dyDescent="0.25">
      <c r="B180" s="6">
        <v>8</v>
      </c>
      <c r="C180" s="1" t="s">
        <v>6</v>
      </c>
      <c r="D180" s="7">
        <v>9</v>
      </c>
      <c r="E180" s="7">
        <v>8</v>
      </c>
      <c r="F180" s="7">
        <v>7</v>
      </c>
      <c r="G180" s="7">
        <v>6</v>
      </c>
      <c r="H180" s="29">
        <v>5</v>
      </c>
      <c r="I180" s="7">
        <v>4</v>
      </c>
      <c r="J180" s="7">
        <v>3</v>
      </c>
      <c r="K180" s="7">
        <v>2</v>
      </c>
      <c r="L180" s="8">
        <v>1</v>
      </c>
      <c r="M180" s="7">
        <v>2</v>
      </c>
      <c r="N180" s="7">
        <v>3</v>
      </c>
      <c r="O180" s="7">
        <v>4</v>
      </c>
      <c r="P180" s="7">
        <v>5</v>
      </c>
      <c r="Q180" s="7">
        <v>6</v>
      </c>
      <c r="R180" s="7">
        <v>7</v>
      </c>
      <c r="S180" s="7">
        <v>8</v>
      </c>
      <c r="T180" s="9">
        <v>9</v>
      </c>
      <c r="U180" s="1" t="s">
        <v>7</v>
      </c>
      <c r="W180" s="7" t="s">
        <v>8</v>
      </c>
      <c r="X180" s="18">
        <v>3</v>
      </c>
      <c r="Y180" s="18">
        <v>5</v>
      </c>
      <c r="Z180" s="18">
        <v>9</v>
      </c>
      <c r="AA180" s="36">
        <f>1/3</f>
        <v>0.33333333333333331</v>
      </c>
      <c r="AB180" s="14">
        <v>1</v>
      </c>
    </row>
    <row r="181" spans="2:28" x14ac:dyDescent="0.25">
      <c r="B181" s="6">
        <v>9</v>
      </c>
      <c r="C181" s="1" t="s">
        <v>6</v>
      </c>
      <c r="D181" s="29">
        <v>9</v>
      </c>
      <c r="E181" s="29">
        <v>8</v>
      </c>
      <c r="F181" s="7">
        <v>7</v>
      </c>
      <c r="G181" s="7">
        <v>6</v>
      </c>
      <c r="H181" s="7">
        <v>5</v>
      </c>
      <c r="I181" s="7">
        <v>4</v>
      </c>
      <c r="J181" s="7">
        <v>3</v>
      </c>
      <c r="K181" s="7">
        <v>2</v>
      </c>
      <c r="L181" s="8">
        <v>1</v>
      </c>
      <c r="M181" s="7">
        <v>2</v>
      </c>
      <c r="N181" s="7">
        <v>3</v>
      </c>
      <c r="O181" s="7">
        <v>4</v>
      </c>
      <c r="P181" s="7">
        <v>5</v>
      </c>
      <c r="Q181" s="7">
        <v>6</v>
      </c>
      <c r="R181" s="7">
        <v>7</v>
      </c>
      <c r="S181" s="7">
        <v>8</v>
      </c>
      <c r="T181" s="9">
        <v>9</v>
      </c>
      <c r="U181" s="1" t="s">
        <v>8</v>
      </c>
    </row>
    <row r="182" spans="2:28" x14ac:dyDescent="0.25">
      <c r="B182" s="6">
        <v>10</v>
      </c>
      <c r="C182" s="1" t="s">
        <v>7</v>
      </c>
      <c r="D182" s="7">
        <v>9</v>
      </c>
      <c r="E182" s="7">
        <v>8</v>
      </c>
      <c r="F182" s="7">
        <v>7</v>
      </c>
      <c r="G182" s="7">
        <v>6</v>
      </c>
      <c r="H182" s="7">
        <v>5</v>
      </c>
      <c r="I182" s="7">
        <v>4</v>
      </c>
      <c r="J182" s="9">
        <v>3</v>
      </c>
      <c r="K182" s="7">
        <v>2</v>
      </c>
      <c r="L182" s="8">
        <v>1</v>
      </c>
      <c r="M182" s="7">
        <v>2</v>
      </c>
      <c r="N182" s="7">
        <v>3</v>
      </c>
      <c r="O182" s="7">
        <v>4</v>
      </c>
      <c r="P182" s="7">
        <v>5</v>
      </c>
      <c r="Q182" s="7">
        <v>6</v>
      </c>
      <c r="R182" s="7">
        <v>7</v>
      </c>
      <c r="S182" s="7">
        <v>8</v>
      </c>
      <c r="T182" s="29">
        <v>9</v>
      </c>
      <c r="U182" s="1" t="s">
        <v>8</v>
      </c>
    </row>
    <row r="185" spans="2:28" x14ac:dyDescent="0.25">
      <c r="B185" s="175" t="s">
        <v>40</v>
      </c>
      <c r="C185" s="176"/>
    </row>
    <row r="186" spans="2:28" x14ac:dyDescent="0.25">
      <c r="B186" s="158" t="s">
        <v>3</v>
      </c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60"/>
    </row>
    <row r="187" spans="2:28" x14ac:dyDescent="0.25">
      <c r="B187" s="161" t="s">
        <v>1</v>
      </c>
      <c r="C187" s="157" t="s">
        <v>17</v>
      </c>
      <c r="D187" s="162" t="s">
        <v>2</v>
      </c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4"/>
      <c r="U187" s="157" t="s">
        <v>18</v>
      </c>
    </row>
    <row r="188" spans="2:28" x14ac:dyDescent="0.25">
      <c r="B188" s="161"/>
      <c r="C188" s="157"/>
      <c r="D188" s="165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7"/>
      <c r="U188" s="157"/>
    </row>
    <row r="189" spans="2:28" x14ac:dyDescent="0.25">
      <c r="B189" s="6">
        <v>1</v>
      </c>
      <c r="C189" s="1" t="s">
        <v>4</v>
      </c>
      <c r="D189" s="7">
        <v>9</v>
      </c>
      <c r="E189" s="7">
        <v>8</v>
      </c>
      <c r="F189" s="7">
        <v>7</v>
      </c>
      <c r="G189" s="7">
        <v>6</v>
      </c>
      <c r="H189" s="7">
        <v>5</v>
      </c>
      <c r="I189" s="7">
        <v>4</v>
      </c>
      <c r="J189" s="7">
        <v>3</v>
      </c>
      <c r="K189" s="7">
        <v>2</v>
      </c>
      <c r="L189" s="8">
        <v>1</v>
      </c>
      <c r="M189" s="7">
        <v>2</v>
      </c>
      <c r="N189" s="7">
        <v>3</v>
      </c>
      <c r="O189" s="7">
        <v>4</v>
      </c>
      <c r="P189" s="7">
        <v>5</v>
      </c>
      <c r="Q189" s="7">
        <v>6</v>
      </c>
      <c r="R189" s="29">
        <v>7</v>
      </c>
      <c r="S189" s="7">
        <v>8</v>
      </c>
      <c r="T189" s="9">
        <v>9</v>
      </c>
      <c r="U189" s="1" t="s">
        <v>5</v>
      </c>
    </row>
    <row r="190" spans="2:28" x14ac:dyDescent="0.25">
      <c r="B190" s="6">
        <v>2</v>
      </c>
      <c r="C190" s="1" t="s">
        <v>4</v>
      </c>
      <c r="D190" s="9">
        <v>9</v>
      </c>
      <c r="E190" s="7">
        <v>8</v>
      </c>
      <c r="F190" s="7">
        <v>7</v>
      </c>
      <c r="G190" s="7">
        <v>6</v>
      </c>
      <c r="H190" s="7">
        <v>5</v>
      </c>
      <c r="I190" s="7">
        <v>4</v>
      </c>
      <c r="J190" s="7">
        <v>3</v>
      </c>
      <c r="K190" s="7">
        <v>2</v>
      </c>
      <c r="L190" s="8">
        <v>1</v>
      </c>
      <c r="M190" s="7">
        <v>2</v>
      </c>
      <c r="N190" s="7">
        <v>3</v>
      </c>
      <c r="O190" s="7">
        <v>4</v>
      </c>
      <c r="P190" s="7">
        <v>5</v>
      </c>
      <c r="Q190" s="7">
        <v>6</v>
      </c>
      <c r="R190" s="7">
        <v>7</v>
      </c>
      <c r="S190" s="7">
        <v>8</v>
      </c>
      <c r="T190" s="29">
        <v>9</v>
      </c>
      <c r="U190" s="1" t="s">
        <v>6</v>
      </c>
      <c r="W190" s="131" t="s">
        <v>44</v>
      </c>
      <c r="X190" s="132"/>
      <c r="Y190" s="132"/>
      <c r="Z190" s="132"/>
      <c r="AA190" s="132"/>
      <c r="AB190" s="133"/>
    </row>
    <row r="191" spans="2:28" x14ac:dyDescent="0.25">
      <c r="B191" s="6">
        <v>3</v>
      </c>
      <c r="C191" s="1" t="s">
        <v>4</v>
      </c>
      <c r="D191" s="29">
        <v>9</v>
      </c>
      <c r="E191" s="7">
        <v>8</v>
      </c>
      <c r="F191" s="29">
        <v>7</v>
      </c>
      <c r="G191" s="29">
        <v>6</v>
      </c>
      <c r="H191" s="7">
        <v>5</v>
      </c>
      <c r="I191" s="7">
        <v>4</v>
      </c>
      <c r="J191" s="7">
        <v>3</v>
      </c>
      <c r="K191" s="7">
        <v>2</v>
      </c>
      <c r="L191" s="8">
        <v>1</v>
      </c>
      <c r="M191" s="7">
        <v>2</v>
      </c>
      <c r="N191" s="7">
        <v>3</v>
      </c>
      <c r="O191" s="7">
        <v>4</v>
      </c>
      <c r="P191" s="29">
        <v>5</v>
      </c>
      <c r="Q191" s="7">
        <v>6</v>
      </c>
      <c r="R191" s="7">
        <v>7</v>
      </c>
      <c r="S191" s="7">
        <v>8</v>
      </c>
      <c r="T191" s="9">
        <v>9</v>
      </c>
      <c r="U191" s="1" t="s">
        <v>7</v>
      </c>
      <c r="W191" s="28" t="s">
        <v>0</v>
      </c>
      <c r="X191" s="7" t="s">
        <v>4</v>
      </c>
      <c r="Y191" s="7" t="s">
        <v>5</v>
      </c>
      <c r="Z191" s="7" t="s">
        <v>6</v>
      </c>
      <c r="AA191" s="7" t="s">
        <v>7</v>
      </c>
      <c r="AB191" s="7" t="s">
        <v>8</v>
      </c>
    </row>
    <row r="192" spans="2:28" x14ac:dyDescent="0.25">
      <c r="B192" s="6">
        <v>4</v>
      </c>
      <c r="C192" s="1" t="s">
        <v>4</v>
      </c>
      <c r="D192" s="7">
        <v>9</v>
      </c>
      <c r="E192" s="7">
        <v>8</v>
      </c>
      <c r="F192" s="7">
        <v>7</v>
      </c>
      <c r="G192" s="7">
        <v>6</v>
      </c>
      <c r="H192" s="7">
        <v>5</v>
      </c>
      <c r="I192" s="7">
        <v>4</v>
      </c>
      <c r="J192" s="7">
        <v>3</v>
      </c>
      <c r="K192" s="7">
        <v>2</v>
      </c>
      <c r="L192" s="8">
        <v>1</v>
      </c>
      <c r="M192" s="7">
        <v>2</v>
      </c>
      <c r="N192" s="7">
        <v>3</v>
      </c>
      <c r="O192" s="7">
        <v>4</v>
      </c>
      <c r="P192" s="7">
        <v>5</v>
      </c>
      <c r="Q192" s="7">
        <v>6</v>
      </c>
      <c r="R192" s="7">
        <v>7</v>
      </c>
      <c r="S192" s="7">
        <v>8</v>
      </c>
      <c r="T192" s="9">
        <v>9</v>
      </c>
      <c r="U192" s="1" t="s">
        <v>8</v>
      </c>
      <c r="W192" s="16" t="s">
        <v>4</v>
      </c>
      <c r="X192" s="14">
        <v>1</v>
      </c>
      <c r="Y192" s="15">
        <v>5</v>
      </c>
      <c r="Z192" s="18">
        <v>9</v>
      </c>
      <c r="AA192" s="15">
        <f>1/9</f>
        <v>0.1111111111111111</v>
      </c>
      <c r="AB192" s="15">
        <f>1/9</f>
        <v>0.1111111111111111</v>
      </c>
    </row>
    <row r="193" spans="2:28" x14ac:dyDescent="0.25">
      <c r="B193" s="6">
        <v>5</v>
      </c>
      <c r="C193" s="1" t="s">
        <v>5</v>
      </c>
      <c r="D193" s="29">
        <v>9</v>
      </c>
      <c r="E193" s="29">
        <v>8</v>
      </c>
      <c r="F193" s="7">
        <v>7</v>
      </c>
      <c r="G193" s="7">
        <v>6</v>
      </c>
      <c r="H193" s="7">
        <v>5</v>
      </c>
      <c r="I193" s="7">
        <v>4</v>
      </c>
      <c r="J193" s="7">
        <v>3</v>
      </c>
      <c r="K193" s="7">
        <v>2</v>
      </c>
      <c r="L193" s="8">
        <v>1</v>
      </c>
      <c r="M193" s="7">
        <v>2</v>
      </c>
      <c r="N193" s="7">
        <v>3</v>
      </c>
      <c r="O193" s="7">
        <v>4</v>
      </c>
      <c r="P193" s="9">
        <v>5</v>
      </c>
      <c r="Q193" s="7">
        <v>6</v>
      </c>
      <c r="R193" s="7">
        <v>7</v>
      </c>
      <c r="S193" s="7">
        <v>8</v>
      </c>
      <c r="T193" s="7">
        <v>9</v>
      </c>
      <c r="U193" s="1" t="s">
        <v>6</v>
      </c>
      <c r="W193" s="7" t="s">
        <v>5</v>
      </c>
      <c r="X193" s="18">
        <f>1/5</f>
        <v>0.2</v>
      </c>
      <c r="Y193" s="14">
        <v>1</v>
      </c>
      <c r="Z193" s="34">
        <f>1/5</f>
        <v>0.2</v>
      </c>
      <c r="AA193" s="18">
        <v>9</v>
      </c>
      <c r="AB193" s="36">
        <f>1/9</f>
        <v>0.1111111111111111</v>
      </c>
    </row>
    <row r="194" spans="2:28" x14ac:dyDescent="0.25">
      <c r="B194" s="6">
        <v>6</v>
      </c>
      <c r="C194" s="1" t="s">
        <v>5</v>
      </c>
      <c r="D194" s="9">
        <v>9</v>
      </c>
      <c r="E194" s="7">
        <v>8</v>
      </c>
      <c r="F194" s="29">
        <v>7</v>
      </c>
      <c r="G194" s="7">
        <v>6</v>
      </c>
      <c r="H194" s="7">
        <v>5</v>
      </c>
      <c r="I194" s="7">
        <v>4</v>
      </c>
      <c r="J194" s="29">
        <v>3</v>
      </c>
      <c r="K194" s="7">
        <v>2</v>
      </c>
      <c r="L194" s="8">
        <v>1</v>
      </c>
      <c r="M194" s="7">
        <v>2</v>
      </c>
      <c r="N194" s="7">
        <v>3</v>
      </c>
      <c r="O194" s="7">
        <v>4</v>
      </c>
      <c r="P194" s="7">
        <v>5</v>
      </c>
      <c r="Q194" s="7">
        <v>6</v>
      </c>
      <c r="R194" s="7">
        <v>7</v>
      </c>
      <c r="S194" s="7">
        <v>8</v>
      </c>
      <c r="T194" s="7">
        <v>9</v>
      </c>
      <c r="U194" s="1" t="s">
        <v>7</v>
      </c>
      <c r="W194" s="7" t="s">
        <v>6</v>
      </c>
      <c r="X194" s="15">
        <f>1/9</f>
        <v>0.1111111111111111</v>
      </c>
      <c r="Y194" s="18">
        <v>5</v>
      </c>
      <c r="Z194" s="14">
        <v>1</v>
      </c>
      <c r="AA194" s="36">
        <f>1/9</f>
        <v>0.1111111111111111</v>
      </c>
      <c r="AB194" s="15">
        <f>1/9</f>
        <v>0.1111111111111111</v>
      </c>
    </row>
    <row r="195" spans="2:28" x14ac:dyDescent="0.25">
      <c r="B195" s="6">
        <v>7</v>
      </c>
      <c r="C195" s="1" t="s">
        <v>9</v>
      </c>
      <c r="D195" s="7">
        <v>9</v>
      </c>
      <c r="E195" s="7">
        <v>8</v>
      </c>
      <c r="F195" s="7">
        <v>7</v>
      </c>
      <c r="G195" s="7">
        <v>6</v>
      </c>
      <c r="H195" s="7">
        <v>5</v>
      </c>
      <c r="I195" s="7">
        <v>4</v>
      </c>
      <c r="J195" s="7">
        <v>3</v>
      </c>
      <c r="K195" s="7">
        <v>2</v>
      </c>
      <c r="L195" s="8">
        <v>1</v>
      </c>
      <c r="M195" s="7">
        <v>2</v>
      </c>
      <c r="N195" s="7">
        <v>3</v>
      </c>
      <c r="O195" s="7">
        <v>4</v>
      </c>
      <c r="P195" s="7">
        <v>5</v>
      </c>
      <c r="Q195" s="7">
        <v>6</v>
      </c>
      <c r="R195" s="7">
        <v>7</v>
      </c>
      <c r="S195" s="29">
        <v>8</v>
      </c>
      <c r="T195" s="9">
        <v>9</v>
      </c>
      <c r="U195" s="1" t="s">
        <v>8</v>
      </c>
      <c r="W195" s="7" t="s">
        <v>7</v>
      </c>
      <c r="X195" s="18">
        <v>9</v>
      </c>
      <c r="Y195" s="15">
        <f>1/9</f>
        <v>0.1111111111111111</v>
      </c>
      <c r="Z195" s="18">
        <v>9</v>
      </c>
      <c r="AA195" s="14">
        <v>1</v>
      </c>
      <c r="AB195" s="15">
        <f>1/9</f>
        <v>0.1111111111111111</v>
      </c>
    </row>
    <row r="196" spans="2:28" x14ac:dyDescent="0.25">
      <c r="B196" s="6">
        <v>8</v>
      </c>
      <c r="C196" s="1" t="s">
        <v>6</v>
      </c>
      <c r="D196" s="7">
        <v>9</v>
      </c>
      <c r="E196" s="7">
        <v>8</v>
      </c>
      <c r="F196" s="7">
        <v>7</v>
      </c>
      <c r="G196" s="7">
        <v>6</v>
      </c>
      <c r="H196" s="29">
        <v>5</v>
      </c>
      <c r="I196" s="7">
        <v>4</v>
      </c>
      <c r="J196" s="7">
        <v>3</v>
      </c>
      <c r="K196" s="7">
        <v>2</v>
      </c>
      <c r="L196" s="8">
        <v>1</v>
      </c>
      <c r="M196" s="7">
        <v>2</v>
      </c>
      <c r="N196" s="7">
        <v>3</v>
      </c>
      <c r="O196" s="7">
        <v>4</v>
      </c>
      <c r="P196" s="7">
        <v>5</v>
      </c>
      <c r="Q196" s="7">
        <v>6</v>
      </c>
      <c r="R196" s="7">
        <v>7</v>
      </c>
      <c r="S196" s="7">
        <v>8</v>
      </c>
      <c r="T196" s="9">
        <v>9</v>
      </c>
      <c r="U196" s="1" t="s">
        <v>7</v>
      </c>
      <c r="W196" s="7" t="s">
        <v>8</v>
      </c>
      <c r="X196" s="18">
        <v>3</v>
      </c>
      <c r="Y196" s="18">
        <v>3</v>
      </c>
      <c r="Z196" s="18">
        <v>9</v>
      </c>
      <c r="AA196" s="18">
        <v>9</v>
      </c>
      <c r="AB196" s="14">
        <v>1</v>
      </c>
    </row>
    <row r="197" spans="2:28" x14ac:dyDescent="0.25">
      <c r="B197" s="6">
        <v>9</v>
      </c>
      <c r="C197" s="1" t="s">
        <v>6</v>
      </c>
      <c r="D197" s="29">
        <v>9</v>
      </c>
      <c r="E197" s="29">
        <v>8</v>
      </c>
      <c r="F197" s="7">
        <v>7</v>
      </c>
      <c r="G197" s="7">
        <v>6</v>
      </c>
      <c r="H197" s="7">
        <v>5</v>
      </c>
      <c r="I197" s="7">
        <v>4</v>
      </c>
      <c r="J197" s="7">
        <v>3</v>
      </c>
      <c r="K197" s="7">
        <v>2</v>
      </c>
      <c r="L197" s="8">
        <v>1</v>
      </c>
      <c r="M197" s="7">
        <v>2</v>
      </c>
      <c r="N197" s="7">
        <v>3</v>
      </c>
      <c r="O197" s="7">
        <v>4</v>
      </c>
      <c r="P197" s="7">
        <v>5</v>
      </c>
      <c r="Q197" s="7">
        <v>6</v>
      </c>
      <c r="R197" s="7">
        <v>7</v>
      </c>
      <c r="S197" s="7">
        <v>8</v>
      </c>
      <c r="T197" s="9">
        <v>9</v>
      </c>
      <c r="U197" s="1" t="s">
        <v>8</v>
      </c>
    </row>
    <row r="198" spans="2:28" x14ac:dyDescent="0.25">
      <c r="B198" s="6">
        <v>10</v>
      </c>
      <c r="C198" s="1" t="s">
        <v>7</v>
      </c>
      <c r="D198" s="7">
        <v>9</v>
      </c>
      <c r="E198" s="7">
        <v>8</v>
      </c>
      <c r="F198" s="7">
        <v>7</v>
      </c>
      <c r="G198" s="7">
        <v>6</v>
      </c>
      <c r="H198" s="7">
        <v>5</v>
      </c>
      <c r="I198" s="7">
        <v>4</v>
      </c>
      <c r="J198" s="29">
        <v>3</v>
      </c>
      <c r="K198" s="7">
        <v>2</v>
      </c>
      <c r="L198" s="8">
        <v>1</v>
      </c>
      <c r="M198" s="7">
        <v>2</v>
      </c>
      <c r="N198" s="7">
        <v>3</v>
      </c>
      <c r="O198" s="7">
        <v>4</v>
      </c>
      <c r="P198" s="7">
        <v>5</v>
      </c>
      <c r="Q198" s="7">
        <v>6</v>
      </c>
      <c r="R198" s="7">
        <v>7</v>
      </c>
      <c r="S198" s="7">
        <v>8</v>
      </c>
      <c r="T198" s="9">
        <v>9</v>
      </c>
      <c r="U198" s="1" t="s">
        <v>8</v>
      </c>
    </row>
  </sheetData>
  <mergeCells count="121">
    <mergeCell ref="W157:AB157"/>
    <mergeCell ref="W174:AB174"/>
    <mergeCell ref="W190:AB190"/>
    <mergeCell ref="AN26:AS26"/>
    <mergeCell ref="B185:C185"/>
    <mergeCell ref="B186:U186"/>
    <mergeCell ref="B187:B188"/>
    <mergeCell ref="C187:C188"/>
    <mergeCell ref="D187:T188"/>
    <mergeCell ref="U187:U188"/>
    <mergeCell ref="B169:C169"/>
    <mergeCell ref="B170:U170"/>
    <mergeCell ref="B171:B172"/>
    <mergeCell ref="C171:C172"/>
    <mergeCell ref="D171:T172"/>
    <mergeCell ref="U171:U172"/>
    <mergeCell ref="B152:C152"/>
    <mergeCell ref="B153:U153"/>
    <mergeCell ref="B154:B155"/>
    <mergeCell ref="C154:C155"/>
    <mergeCell ref="D154:T155"/>
    <mergeCell ref="U154:U155"/>
    <mergeCell ref="B135:C135"/>
    <mergeCell ref="B136:U136"/>
    <mergeCell ref="B137:B138"/>
    <mergeCell ref="C137:C138"/>
    <mergeCell ref="D137:T138"/>
    <mergeCell ref="U137:U138"/>
    <mergeCell ref="W122:AB122"/>
    <mergeCell ref="W139:AB139"/>
    <mergeCell ref="W37:AB37"/>
    <mergeCell ref="W55:AB55"/>
    <mergeCell ref="W72:AB72"/>
    <mergeCell ref="W88:AB88"/>
    <mergeCell ref="W105:AB105"/>
    <mergeCell ref="B119:U119"/>
    <mergeCell ref="B120:B121"/>
    <mergeCell ref="C120:C121"/>
    <mergeCell ref="D120:T121"/>
    <mergeCell ref="U120:U121"/>
    <mergeCell ref="D69:T70"/>
    <mergeCell ref="U69:U70"/>
    <mergeCell ref="B67:C67"/>
    <mergeCell ref="B68:U68"/>
    <mergeCell ref="B69:B70"/>
    <mergeCell ref="C69:C70"/>
    <mergeCell ref="B9:C9"/>
    <mergeCell ref="B10:C10"/>
    <mergeCell ref="B11:C11"/>
    <mergeCell ref="U35:U36"/>
    <mergeCell ref="B50:C50"/>
    <mergeCell ref="D18:T19"/>
    <mergeCell ref="B16:C16"/>
    <mergeCell ref="B33:C33"/>
    <mergeCell ref="D9:E9"/>
    <mergeCell ref="D10:E10"/>
    <mergeCell ref="D11:E11"/>
    <mergeCell ref="F9:G9"/>
    <mergeCell ref="F10:G10"/>
    <mergeCell ref="F11:G11"/>
    <mergeCell ref="B17:U17"/>
    <mergeCell ref="B18:B19"/>
    <mergeCell ref="C18:C19"/>
    <mergeCell ref="B34:U34"/>
    <mergeCell ref="AR84:AT84"/>
    <mergeCell ref="B118:C118"/>
    <mergeCell ref="B85:U85"/>
    <mergeCell ref="B86:B87"/>
    <mergeCell ref="C86:C87"/>
    <mergeCell ref="D86:T87"/>
    <mergeCell ref="U86:U87"/>
    <mergeCell ref="B101:C101"/>
    <mergeCell ref="B102:U102"/>
    <mergeCell ref="B103:B104"/>
    <mergeCell ref="C103:C104"/>
    <mergeCell ref="D103:T104"/>
    <mergeCell ref="U103:U104"/>
    <mergeCell ref="B84:C84"/>
    <mergeCell ref="AF91:AK91"/>
    <mergeCell ref="AF92:AK92"/>
    <mergeCell ref="AN6:AT6"/>
    <mergeCell ref="AN7:AT7"/>
    <mergeCell ref="AF2:AH3"/>
    <mergeCell ref="AF47:AK47"/>
    <mergeCell ref="AP63:AU63"/>
    <mergeCell ref="AR69:AR70"/>
    <mergeCell ref="AS69:AS70"/>
    <mergeCell ref="AT69:AT70"/>
    <mergeCell ref="AR67:AT67"/>
    <mergeCell ref="AN18:AS18"/>
    <mergeCell ref="AN19:AS19"/>
    <mergeCell ref="AP56:AW56"/>
    <mergeCell ref="AF43:AJ44"/>
    <mergeCell ref="AF48:AK48"/>
    <mergeCell ref="AF58:AK58"/>
    <mergeCell ref="AF59:AK59"/>
    <mergeCell ref="AF69:AK69"/>
    <mergeCell ref="AF70:AK70"/>
    <mergeCell ref="AF80:AK80"/>
    <mergeCell ref="AF81:AK81"/>
    <mergeCell ref="AE18:AJ18"/>
    <mergeCell ref="AE19:AJ19"/>
    <mergeCell ref="AE6:AJ6"/>
    <mergeCell ref="AE7:AJ7"/>
    <mergeCell ref="B6:G6"/>
    <mergeCell ref="F7:G7"/>
    <mergeCell ref="F8:G8"/>
    <mergeCell ref="B7:C7"/>
    <mergeCell ref="B8:C8"/>
    <mergeCell ref="D7:E7"/>
    <mergeCell ref="D8:E8"/>
    <mergeCell ref="U18:U19"/>
    <mergeCell ref="B51:U51"/>
    <mergeCell ref="B52:B53"/>
    <mergeCell ref="C52:C53"/>
    <mergeCell ref="D52:T53"/>
    <mergeCell ref="U52:U53"/>
    <mergeCell ref="B35:B36"/>
    <mergeCell ref="C35:C36"/>
    <mergeCell ref="D35:T36"/>
    <mergeCell ref="W19:AB1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198"/>
  <sheetViews>
    <sheetView topLeftCell="AP51" zoomScale="118" zoomScaleNormal="118" workbookViewId="0">
      <selection activeCell="AV71" sqref="AV71"/>
    </sheetView>
  </sheetViews>
  <sheetFormatPr defaultRowHeight="15" x14ac:dyDescent="0.25"/>
  <cols>
    <col min="3" max="3" width="22.42578125" customWidth="1"/>
    <col min="4" max="5" width="3.42578125" customWidth="1"/>
    <col min="6" max="6" width="2.42578125" customWidth="1"/>
    <col min="7" max="8" width="3.28515625" customWidth="1"/>
    <col min="9" max="9" width="3.140625" customWidth="1"/>
    <col min="10" max="10" width="3" customWidth="1"/>
    <col min="11" max="11" width="3.42578125" customWidth="1"/>
    <col min="12" max="12" width="2.85546875" customWidth="1"/>
    <col min="13" max="14" width="3.140625" customWidth="1"/>
    <col min="15" max="15" width="2.5703125" customWidth="1"/>
    <col min="16" max="16" width="3" customWidth="1"/>
    <col min="17" max="17" width="3.140625" customWidth="1"/>
    <col min="18" max="18" width="2.7109375" customWidth="1"/>
    <col min="19" max="19" width="3" customWidth="1"/>
    <col min="20" max="20" width="3.140625" customWidth="1"/>
    <col min="21" max="21" width="24.7109375" customWidth="1"/>
    <col min="23" max="23" width="17.42578125" customWidth="1"/>
    <col min="24" max="24" width="11.28515625" customWidth="1"/>
    <col min="25" max="26" width="11.5703125" customWidth="1"/>
    <col min="27" max="27" width="11" customWidth="1"/>
    <col min="28" max="28" width="10" customWidth="1"/>
    <col min="30" max="30" width="7" customWidth="1"/>
    <col min="31" max="31" width="12.5703125" customWidth="1"/>
    <col min="32" max="32" width="16.85546875" customWidth="1"/>
    <col min="33" max="33" width="11.7109375" customWidth="1"/>
    <col min="34" max="35" width="15.5703125" customWidth="1"/>
    <col min="36" max="36" width="14.7109375" customWidth="1"/>
    <col min="37" max="37" width="15" customWidth="1"/>
    <col min="38" max="38" width="14" customWidth="1"/>
    <col min="39" max="39" width="12.140625" customWidth="1"/>
    <col min="40" max="40" width="12.85546875" customWidth="1"/>
    <col min="41" max="41" width="14.28515625" customWidth="1"/>
    <col min="42" max="42" width="13.140625" customWidth="1"/>
    <col min="43" max="44" width="14.140625" customWidth="1"/>
    <col min="45" max="45" width="14" customWidth="1"/>
    <col min="46" max="46" width="13.28515625" customWidth="1"/>
    <col min="47" max="47" width="12.5703125" customWidth="1"/>
    <col min="48" max="48" width="13.85546875" customWidth="1"/>
    <col min="49" max="49" width="13.140625" customWidth="1"/>
    <col min="50" max="50" width="14.85546875" customWidth="1"/>
  </cols>
  <sheetData>
    <row r="2" spans="2:52" x14ac:dyDescent="0.25">
      <c r="AF2" s="147" t="s">
        <v>47</v>
      </c>
      <c r="AG2" s="147"/>
      <c r="AH2" s="147"/>
      <c r="AT2" s="43"/>
      <c r="AU2" s="47"/>
      <c r="AV2" s="47"/>
      <c r="AW2" s="47"/>
      <c r="AX2" s="47"/>
      <c r="AY2" s="47"/>
      <c r="AZ2" s="47"/>
    </row>
    <row r="3" spans="2:52" x14ac:dyDescent="0.25">
      <c r="AF3" s="147"/>
      <c r="AG3" s="147"/>
      <c r="AH3" s="147"/>
      <c r="AT3" s="43"/>
      <c r="AU3" s="48"/>
      <c r="AV3" s="48"/>
      <c r="AW3" s="48"/>
      <c r="AX3" s="48"/>
      <c r="AY3" s="48"/>
      <c r="AZ3" s="48"/>
    </row>
    <row r="4" spans="2:52" x14ac:dyDescent="0.25">
      <c r="AT4" s="47"/>
      <c r="AU4" s="49"/>
      <c r="AV4" s="49"/>
      <c r="AW4" s="49"/>
      <c r="AX4" s="49"/>
      <c r="AY4" s="49"/>
      <c r="AZ4" s="49"/>
    </row>
    <row r="5" spans="2:52" x14ac:dyDescent="0.25">
      <c r="AT5" s="47"/>
      <c r="AU5" s="44"/>
      <c r="AV5" s="44"/>
      <c r="AW5" s="44"/>
      <c r="AX5" s="44"/>
      <c r="AY5" s="44"/>
      <c r="AZ5" s="44"/>
    </row>
    <row r="6" spans="2:52" x14ac:dyDescent="0.25">
      <c r="B6" s="140" t="s">
        <v>10</v>
      </c>
      <c r="C6" s="141"/>
      <c r="D6" s="141"/>
      <c r="E6" s="141"/>
      <c r="F6" s="141"/>
      <c r="G6" s="14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E6" s="137" t="s">
        <v>72</v>
      </c>
      <c r="AF6" s="138"/>
      <c r="AG6" s="138"/>
      <c r="AH6" s="138"/>
      <c r="AI6" s="138"/>
      <c r="AJ6" s="139"/>
      <c r="AN6" s="137"/>
      <c r="AO6" s="138"/>
      <c r="AP6" s="138"/>
      <c r="AQ6" s="138"/>
      <c r="AR6" s="138"/>
      <c r="AS6" s="139"/>
      <c r="AT6" s="47"/>
      <c r="AU6" s="44"/>
      <c r="AV6" s="45"/>
      <c r="AW6" s="45"/>
      <c r="AX6" s="46"/>
      <c r="AY6" s="45"/>
      <c r="AZ6" s="45"/>
    </row>
    <row r="7" spans="2:52" x14ac:dyDescent="0.25">
      <c r="B7" s="145" t="s">
        <v>4</v>
      </c>
      <c r="C7" s="145"/>
      <c r="D7" s="156" t="s">
        <v>11</v>
      </c>
      <c r="E7" s="156"/>
      <c r="F7" s="143" t="s">
        <v>12</v>
      </c>
      <c r="G7" s="143"/>
      <c r="AE7" s="131" t="s">
        <v>26</v>
      </c>
      <c r="AF7" s="132"/>
      <c r="AG7" s="132"/>
      <c r="AH7" s="132"/>
      <c r="AI7" s="132"/>
      <c r="AJ7" s="133"/>
      <c r="AN7" s="131"/>
      <c r="AO7" s="132"/>
      <c r="AP7" s="132"/>
      <c r="AQ7" s="132"/>
      <c r="AR7" s="132"/>
      <c r="AS7" s="133"/>
      <c r="AT7" s="47"/>
      <c r="AU7" s="44"/>
      <c r="AV7" s="46"/>
      <c r="AW7" s="45"/>
      <c r="AX7" s="46"/>
      <c r="AY7" s="46"/>
      <c r="AZ7" s="46"/>
    </row>
    <row r="8" spans="2:52" x14ac:dyDescent="0.25">
      <c r="B8" s="146" t="s">
        <v>5</v>
      </c>
      <c r="C8" s="146"/>
      <c r="D8" s="152" t="s">
        <v>11</v>
      </c>
      <c r="E8" s="152"/>
      <c r="F8" s="144" t="s">
        <v>13</v>
      </c>
      <c r="G8" s="144"/>
      <c r="AE8" s="19" t="s">
        <v>0</v>
      </c>
      <c r="AF8" s="19" t="s">
        <v>4</v>
      </c>
      <c r="AG8" s="19" t="s">
        <v>5</v>
      </c>
      <c r="AH8" s="19" t="s">
        <v>6</v>
      </c>
      <c r="AI8" s="19" t="s">
        <v>7</v>
      </c>
      <c r="AJ8" s="19" t="s">
        <v>8</v>
      </c>
      <c r="AN8" s="19" t="s">
        <v>0</v>
      </c>
      <c r="AO8" s="19" t="s">
        <v>4</v>
      </c>
      <c r="AP8" s="19" t="s">
        <v>5</v>
      </c>
      <c r="AQ8" s="19" t="s">
        <v>6</v>
      </c>
      <c r="AR8" s="19" t="s">
        <v>7</v>
      </c>
      <c r="AS8" s="19" t="s">
        <v>8</v>
      </c>
      <c r="AT8" s="67" t="s">
        <v>70</v>
      </c>
      <c r="AU8" s="44"/>
      <c r="AV8" s="45"/>
      <c r="AW8" s="45"/>
      <c r="AX8" s="46"/>
      <c r="AY8" s="46"/>
      <c r="AZ8" s="45"/>
    </row>
    <row r="9" spans="2:52" x14ac:dyDescent="0.25">
      <c r="B9" s="146" t="s">
        <v>6</v>
      </c>
      <c r="C9" s="146"/>
      <c r="D9" s="152" t="s">
        <v>11</v>
      </c>
      <c r="E9" s="152"/>
      <c r="F9" s="144" t="s">
        <v>14</v>
      </c>
      <c r="G9" s="144"/>
      <c r="AE9" s="20" t="s">
        <v>4</v>
      </c>
      <c r="AF9" s="52">
        <f>GEOMEAN(X21,X39,X57,X74,X90,X107,X124,X141,X159,X176,X192)</f>
        <v>1</v>
      </c>
      <c r="AG9" s="14">
        <f>GEOMEAN(Y21,Y39,Y57,Y74,Y90,Y107,Y124,Y141,Y159,Y176,Y192)</f>
        <v>0.43929562711672315</v>
      </c>
      <c r="AH9" s="14">
        <f>GEOMEAN(Z21,Z39,Z57,Z74,Z90,Z107,Z124,Z141,Z159,Z176,Z192)</f>
        <v>2.3591793526360418</v>
      </c>
      <c r="AI9" s="14">
        <f>GEOMEAN(AA21,AA39,AA57,AA74,AA90,AA107,AA124,AA141,AA159,AA176,AA192)</f>
        <v>0.84688245335317802</v>
      </c>
      <c r="AJ9" s="14">
        <f>GEOMEAN(AB21,AB39,AB57,AB74,AB90,AB107,AB124,AB141,AB159,AB176,AB192)</f>
        <v>0.48920814831820258</v>
      </c>
      <c r="AN9" s="20" t="s">
        <v>4</v>
      </c>
      <c r="AO9" s="52">
        <f>AF9/AF14</f>
        <v>0.15399743085366482</v>
      </c>
      <c r="AP9" s="52">
        <f t="shared" ref="AP9:AS9" si="0">AG9/AG14</f>
        <v>9.1933847066853147E-2</v>
      </c>
      <c r="AQ9" s="52">
        <f t="shared" si="0"/>
        <v>0.33157306433447403</v>
      </c>
      <c r="AR9" s="52">
        <f t="shared" si="0"/>
        <v>0.10430200954781764</v>
      </c>
      <c r="AS9" s="52">
        <f t="shared" si="0"/>
        <v>0.14018377535545712</v>
      </c>
      <c r="AT9" s="53">
        <f>AVERAGE(AO9:AS9)</f>
        <v>0.16439802543165336</v>
      </c>
      <c r="AU9" s="44"/>
      <c r="AV9" s="45"/>
      <c r="AW9" s="45"/>
      <c r="AX9" s="46"/>
      <c r="AY9" s="45"/>
      <c r="AZ9" s="45"/>
    </row>
    <row r="10" spans="2:52" x14ac:dyDescent="0.25">
      <c r="B10" s="146" t="s">
        <v>7</v>
      </c>
      <c r="C10" s="146"/>
      <c r="D10" s="152" t="s">
        <v>11</v>
      </c>
      <c r="E10" s="152"/>
      <c r="F10" s="144" t="s">
        <v>15</v>
      </c>
      <c r="G10" s="144"/>
      <c r="AE10" s="19" t="s">
        <v>5</v>
      </c>
      <c r="AF10" s="51">
        <f>GEOMEAN(X22,X40,X58,X75,X91,X108,X125,X142,X160,X177,X193)</f>
        <v>2.2763713960992713</v>
      </c>
      <c r="AG10" s="52">
        <f t="shared" ref="AG10:AH13" si="1">GEOMEAN(Y22,Y40,Y58,Y75,Y91,Y108,Y125,Y142,Y160,Y177,Y193)</f>
        <v>1</v>
      </c>
      <c r="AH10" s="14">
        <f>GEOMEAN(Z22,Z40,Z58,Z75,Z91,Z108,Z125,Z142,Z160,Z177,Z193)</f>
        <v>1.5148943273730502</v>
      </c>
      <c r="AI10" s="14">
        <f t="shared" ref="AI10:AJ13" si="2">GEOMEAN(AA22,AA40,AA58,AA75,AA91,AA108,AA125,AA142,AA160,AA177,AA193)</f>
        <v>4.2108985478982106</v>
      </c>
      <c r="AJ10" s="14">
        <f t="shared" si="2"/>
        <v>0.30467070387550765</v>
      </c>
      <c r="AN10" s="19" t="s">
        <v>5</v>
      </c>
      <c r="AO10" s="52">
        <f>AF10/AF14</f>
        <v>0.35055534666805799</v>
      </c>
      <c r="AP10" s="52">
        <f t="shared" ref="AP10:AS10" si="3">AG10/AG14</f>
        <v>0.20927557979634939</v>
      </c>
      <c r="AQ10" s="52">
        <f t="shared" si="3"/>
        <v>0.21291223734590106</v>
      </c>
      <c r="AR10" s="52">
        <f t="shared" si="3"/>
        <v>0.51861409905089562</v>
      </c>
      <c r="AS10" s="52">
        <f t="shared" si="3"/>
        <v>8.7304125363203811E-2</v>
      </c>
      <c r="AT10" s="53">
        <f t="shared" ref="AT10:AT13" si="4">AVERAGE(AO10:AS10)</f>
        <v>0.27573227764488156</v>
      </c>
      <c r="AU10" s="44"/>
      <c r="AV10" s="46"/>
      <c r="AW10" s="46"/>
      <c r="AX10" s="46"/>
      <c r="AY10" s="46"/>
      <c r="AZ10" s="45"/>
    </row>
    <row r="11" spans="2:52" x14ac:dyDescent="0.25">
      <c r="B11" s="146" t="s">
        <v>8</v>
      </c>
      <c r="C11" s="146"/>
      <c r="D11" s="152" t="s">
        <v>11</v>
      </c>
      <c r="E11" s="152"/>
      <c r="F11" s="144" t="s">
        <v>16</v>
      </c>
      <c r="G11" s="144"/>
      <c r="AE11" s="19" t="s">
        <v>6</v>
      </c>
      <c r="AF11" s="51">
        <f t="shared" ref="AF11:AF12" si="5">GEOMEAN(X23,X41,X59,X76,X92,X109,X126,X143,X161,X178,X194)</f>
        <v>0.42387620885315247</v>
      </c>
      <c r="AG11" s="14">
        <f t="shared" si="1"/>
        <v>0.66011205001610984</v>
      </c>
      <c r="AH11" s="52">
        <f t="shared" si="1"/>
        <v>1</v>
      </c>
      <c r="AI11" s="14">
        <f t="shared" si="2"/>
        <v>0.74385404247622877</v>
      </c>
      <c r="AJ11" s="14">
        <f t="shared" si="2"/>
        <v>1.009215491309172</v>
      </c>
      <c r="AN11" s="19" t="s">
        <v>6</v>
      </c>
      <c r="AO11" s="52">
        <f>AF11/AF14</f>
        <v>6.5275847163376935E-2</v>
      </c>
      <c r="AP11" s="52">
        <f t="shared" ref="AP11:AS11" si="6">AG11/AG14</f>
        <v>0.13814533199767817</v>
      </c>
      <c r="AQ11" s="52">
        <f t="shared" si="6"/>
        <v>0.1405459334679193</v>
      </c>
      <c r="AR11" s="52">
        <f t="shared" si="6"/>
        <v>9.1613034528397114E-2</v>
      </c>
      <c r="AS11" s="52">
        <f t="shared" si="6"/>
        <v>0.2891931342625762</v>
      </c>
      <c r="AT11" s="53">
        <f t="shared" si="4"/>
        <v>0.14495465628398954</v>
      </c>
      <c r="AU11" s="50"/>
      <c r="AV11" s="50"/>
      <c r="AW11" s="50"/>
      <c r="AX11" s="50"/>
      <c r="AY11" s="50"/>
      <c r="AZ11" s="50"/>
    </row>
    <row r="12" spans="2:52" x14ac:dyDescent="0.25">
      <c r="AE12" s="19" t="s">
        <v>7</v>
      </c>
      <c r="AF12" s="51">
        <f t="shared" si="5"/>
        <v>1.1193612639625192</v>
      </c>
      <c r="AG12" s="14">
        <f t="shared" si="1"/>
        <v>0.23747900563862567</v>
      </c>
      <c r="AH12" s="14">
        <f t="shared" si="1"/>
        <v>1.3443497553244217</v>
      </c>
      <c r="AI12" s="52">
        <f t="shared" si="2"/>
        <v>1</v>
      </c>
      <c r="AJ12" s="14">
        <f t="shared" si="2"/>
        <v>0.68666862712436405</v>
      </c>
      <c r="AN12" s="19" t="s">
        <v>7</v>
      </c>
      <c r="AO12" s="52">
        <f>AF12/AF14</f>
        <v>0.17237875884733889</v>
      </c>
      <c r="AP12" s="52">
        <f>AG12/AG14</f>
        <v>4.9698556594483918E-2</v>
      </c>
      <c r="AQ12" s="52">
        <f>AH12/AH14</f>
        <v>0.18894289126943975</v>
      </c>
      <c r="AR12" s="52">
        <f>AI12/AI14</f>
        <v>0.12315996055277845</v>
      </c>
      <c r="AS12" s="52">
        <f>AJ12/AJ14</f>
        <v>0.1967665520277278</v>
      </c>
      <c r="AT12" s="53">
        <f t="shared" si="4"/>
        <v>0.14618934385835375</v>
      </c>
      <c r="AU12" s="43"/>
      <c r="AV12" s="43"/>
      <c r="AW12" s="43"/>
      <c r="AX12" s="43"/>
      <c r="AY12" s="43"/>
      <c r="AZ12" s="43"/>
    </row>
    <row r="13" spans="2:52" x14ac:dyDescent="0.25">
      <c r="AE13" s="19" t="s">
        <v>8</v>
      </c>
      <c r="AF13" s="51">
        <f>GEOMEAN(X25,X43,X61,X78,X94,X111,X128,X145,X163,X180,X196)</f>
        <v>1.674005956063821</v>
      </c>
      <c r="AG13" s="14">
        <f t="shared" si="1"/>
        <v>2.4415017033609403</v>
      </c>
      <c r="AH13" s="14">
        <f t="shared" si="1"/>
        <v>0.89668815363506904</v>
      </c>
      <c r="AI13" s="14">
        <f t="shared" si="2"/>
        <v>1.3178868813501694</v>
      </c>
      <c r="AJ13" s="52">
        <f t="shared" si="2"/>
        <v>1</v>
      </c>
      <c r="AN13" s="19" t="s">
        <v>8</v>
      </c>
      <c r="AO13" s="52">
        <f>AF13/AF14</f>
        <v>0.2577926164675613</v>
      </c>
      <c r="AP13" s="52">
        <f t="shared" ref="AP13:AS13" si="7">AG13/AG14</f>
        <v>0.51094668454463543</v>
      </c>
      <c r="AQ13" s="52">
        <f t="shared" si="7"/>
        <v>0.1260258735822658</v>
      </c>
      <c r="AR13" s="52">
        <f t="shared" si="7"/>
        <v>0.16231089632011106</v>
      </c>
      <c r="AS13" s="52">
        <f t="shared" si="7"/>
        <v>0.28655241299103507</v>
      </c>
      <c r="AT13" s="53">
        <f t="shared" si="4"/>
        <v>0.26872569678112174</v>
      </c>
      <c r="AU13" s="43"/>
      <c r="AV13" s="43"/>
      <c r="AW13" s="43"/>
      <c r="AX13" s="43"/>
      <c r="AY13" s="43"/>
      <c r="AZ13" s="43"/>
    </row>
    <row r="14" spans="2:52" x14ac:dyDescent="0.25">
      <c r="AE14" s="22" t="s">
        <v>27</v>
      </c>
      <c r="AF14" s="17">
        <f>SUM(AF9:AF13)</f>
        <v>6.4936148249787644</v>
      </c>
      <c r="AG14" s="17">
        <f t="shared" ref="AG14:AJ14" si="8">SUM(AG9:AG13)</f>
        <v>4.7783883861323986</v>
      </c>
      <c r="AH14" s="17">
        <f t="shared" si="8"/>
        <v>7.115111588968583</v>
      </c>
      <c r="AI14" s="17">
        <f t="shared" si="8"/>
        <v>8.1195219250777875</v>
      </c>
      <c r="AJ14" s="17">
        <f t="shared" si="8"/>
        <v>3.4897629706272464</v>
      </c>
      <c r="AN14" s="22" t="s">
        <v>27</v>
      </c>
      <c r="AO14" s="17">
        <f>SUM(AO9:AO13)</f>
        <v>1</v>
      </c>
      <c r="AP14" s="17">
        <f t="shared" ref="AP14:AS14" si="9">SUM(AP9:AP13)</f>
        <v>1</v>
      </c>
      <c r="AQ14" s="17">
        <f t="shared" si="9"/>
        <v>1</v>
      </c>
      <c r="AR14" s="17">
        <f t="shared" si="9"/>
        <v>0.99999999999999989</v>
      </c>
      <c r="AS14" s="17">
        <f t="shared" si="9"/>
        <v>1</v>
      </c>
      <c r="AT14" s="71">
        <f>SUM(AT9:AT13)</f>
        <v>1</v>
      </c>
      <c r="AU14" s="43"/>
      <c r="AV14" s="54"/>
      <c r="AW14" s="43"/>
      <c r="AX14" s="43"/>
      <c r="AY14" s="43"/>
      <c r="AZ14" s="43"/>
    </row>
    <row r="15" spans="2:52" x14ac:dyDescent="0.25">
      <c r="AT15" s="41"/>
    </row>
    <row r="16" spans="2:52" x14ac:dyDescent="0.25">
      <c r="B16" s="175" t="s">
        <v>30</v>
      </c>
      <c r="C16" s="176"/>
    </row>
    <row r="17" spans="2:50" x14ac:dyDescent="0.25">
      <c r="B17" s="158" t="s">
        <v>3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60"/>
      <c r="Y17" s="13"/>
    </row>
    <row r="18" spans="2:50" x14ac:dyDescent="0.25">
      <c r="B18" s="161" t="s">
        <v>1</v>
      </c>
      <c r="C18" s="157" t="s">
        <v>17</v>
      </c>
      <c r="D18" s="162" t="s">
        <v>2</v>
      </c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4"/>
      <c r="U18" s="157" t="s">
        <v>18</v>
      </c>
      <c r="V18" s="5"/>
      <c r="W18" s="5"/>
      <c r="AE18" s="137" t="s">
        <v>71</v>
      </c>
      <c r="AF18" s="138"/>
      <c r="AG18" s="138"/>
      <c r="AH18" s="138"/>
      <c r="AI18" s="138"/>
      <c r="AJ18" s="139"/>
      <c r="AN18" s="137" t="s">
        <v>28</v>
      </c>
      <c r="AO18" s="138"/>
      <c r="AP18" s="138"/>
      <c r="AQ18" s="138"/>
      <c r="AR18" s="138"/>
      <c r="AS18" s="139"/>
    </row>
    <row r="19" spans="2:50" x14ac:dyDescent="0.25">
      <c r="B19" s="161"/>
      <c r="C19" s="157"/>
      <c r="D19" s="165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7"/>
      <c r="U19" s="157"/>
      <c r="V19" s="5"/>
      <c r="W19" s="131" t="s">
        <v>19</v>
      </c>
      <c r="X19" s="132"/>
      <c r="Y19" s="132"/>
      <c r="Z19" s="132"/>
      <c r="AA19" s="132"/>
      <c r="AB19" s="133"/>
      <c r="AE19" s="131" t="s">
        <v>26</v>
      </c>
      <c r="AF19" s="132"/>
      <c r="AG19" s="132"/>
      <c r="AH19" s="132"/>
      <c r="AI19" s="132"/>
      <c r="AJ19" s="133"/>
      <c r="AN19" s="131" t="s">
        <v>29</v>
      </c>
      <c r="AO19" s="132"/>
      <c r="AP19" s="132"/>
      <c r="AQ19" s="132"/>
      <c r="AR19" s="132"/>
      <c r="AS19" s="133"/>
    </row>
    <row r="20" spans="2:50" x14ac:dyDescent="0.25">
      <c r="B20" s="6">
        <v>1</v>
      </c>
      <c r="C20" s="1" t="s">
        <v>4</v>
      </c>
      <c r="D20" s="7">
        <v>9</v>
      </c>
      <c r="E20" s="7">
        <v>8</v>
      </c>
      <c r="F20" s="7">
        <v>7</v>
      </c>
      <c r="G20" s="7">
        <v>6</v>
      </c>
      <c r="H20" s="7">
        <v>5</v>
      </c>
      <c r="I20" s="7">
        <v>4</v>
      </c>
      <c r="J20" s="7">
        <v>3</v>
      </c>
      <c r="K20" s="7">
        <v>2</v>
      </c>
      <c r="L20" s="8">
        <v>1</v>
      </c>
      <c r="M20" s="7">
        <v>2</v>
      </c>
      <c r="N20" s="7">
        <v>3</v>
      </c>
      <c r="O20" s="7">
        <v>4</v>
      </c>
      <c r="P20" s="7">
        <v>5</v>
      </c>
      <c r="Q20" s="7">
        <v>6</v>
      </c>
      <c r="R20" s="7">
        <v>7</v>
      </c>
      <c r="S20" s="7">
        <v>8</v>
      </c>
      <c r="T20" s="9">
        <v>9</v>
      </c>
      <c r="U20" s="1" t="s">
        <v>5</v>
      </c>
      <c r="W20" s="31" t="s">
        <v>0</v>
      </c>
      <c r="X20" s="7" t="s">
        <v>4</v>
      </c>
      <c r="Y20" s="7" t="s">
        <v>5</v>
      </c>
      <c r="Z20" s="7" t="s">
        <v>6</v>
      </c>
      <c r="AA20" s="7" t="s">
        <v>7</v>
      </c>
      <c r="AB20" s="7" t="s">
        <v>8</v>
      </c>
      <c r="AE20" s="19" t="s">
        <v>0</v>
      </c>
      <c r="AF20" s="19" t="s">
        <v>4</v>
      </c>
      <c r="AG20" s="19" t="s">
        <v>5</v>
      </c>
      <c r="AH20" s="19" t="s">
        <v>6</v>
      </c>
      <c r="AI20" s="19" t="s">
        <v>7</v>
      </c>
      <c r="AJ20" s="19" t="s">
        <v>8</v>
      </c>
      <c r="AN20" s="19" t="s">
        <v>0</v>
      </c>
      <c r="AO20" s="19" t="s">
        <v>4</v>
      </c>
      <c r="AP20" s="19" t="s">
        <v>5</v>
      </c>
      <c r="AQ20" s="19" t="s">
        <v>6</v>
      </c>
      <c r="AR20" s="19" t="s">
        <v>7</v>
      </c>
      <c r="AS20" s="19" t="s">
        <v>8</v>
      </c>
      <c r="AT20" s="38" t="s">
        <v>45</v>
      </c>
    </row>
    <row r="21" spans="2:50" x14ac:dyDescent="0.25">
      <c r="B21" s="6">
        <v>2</v>
      </c>
      <c r="C21" s="1" t="s">
        <v>4</v>
      </c>
      <c r="D21" s="9">
        <v>9</v>
      </c>
      <c r="E21" s="7">
        <v>8</v>
      </c>
      <c r="F21" s="7">
        <v>7</v>
      </c>
      <c r="G21" s="7">
        <v>6</v>
      </c>
      <c r="H21" s="7">
        <v>5</v>
      </c>
      <c r="I21" s="7">
        <v>4</v>
      </c>
      <c r="J21" s="7">
        <v>3</v>
      </c>
      <c r="K21" s="7">
        <v>2</v>
      </c>
      <c r="L21" s="8">
        <v>1</v>
      </c>
      <c r="M21" s="7">
        <v>2</v>
      </c>
      <c r="N21" s="7">
        <v>3</v>
      </c>
      <c r="O21" s="7">
        <v>4</v>
      </c>
      <c r="P21" s="7">
        <v>5</v>
      </c>
      <c r="Q21" s="7">
        <v>6</v>
      </c>
      <c r="R21" s="7">
        <v>7</v>
      </c>
      <c r="S21" s="7">
        <v>8</v>
      </c>
      <c r="T21" s="7">
        <v>9</v>
      </c>
      <c r="U21" s="1" t="s">
        <v>6</v>
      </c>
      <c r="W21" s="16" t="s">
        <v>4</v>
      </c>
      <c r="X21" s="14">
        <v>1</v>
      </c>
      <c r="Y21" s="15">
        <f>1/9</f>
        <v>0.1111111111111111</v>
      </c>
      <c r="Z21" s="18">
        <v>5</v>
      </c>
      <c r="AA21" s="15">
        <f>1/7</f>
        <v>0.14285714285714285</v>
      </c>
      <c r="AB21" s="15">
        <f>1/5</f>
        <v>0.2</v>
      </c>
      <c r="AE21" s="20" t="s">
        <v>4</v>
      </c>
      <c r="AF21" s="14">
        <f>X21*X39*X57*X74*X90*X107*X124*X141*X159*X176*X192</f>
        <v>1</v>
      </c>
      <c r="AG21" s="14">
        <f>(Y21*Y39*Y57*Y74*Y90*Y107*Y124*Y141*Y159*Y176*Y192)</f>
        <v>1.1757789535567312E-4</v>
      </c>
      <c r="AH21" s="14">
        <f>(Z21*Z39*Z57*Z74*Z90*Z107*Z124*Z141*Z159*Z176*Z192)</f>
        <v>12600</v>
      </c>
      <c r="AI21" s="14">
        <f t="shared" ref="AI21:AJ24" si="10">(AA21*AA39*AA57*AA74*AA90*AA107*AA124*AA141*AA159*AA176*AA192)</f>
        <v>0.16071428571428562</v>
      </c>
      <c r="AJ21" s="14">
        <f t="shared" si="10"/>
        <v>3.8408779149519894E-4</v>
      </c>
      <c r="AN21" s="20" t="s">
        <v>4</v>
      </c>
      <c r="AO21" s="14">
        <f>AF21/AF26</f>
        <v>1.0044310030830195E-4</v>
      </c>
      <c r="AP21" s="14">
        <f>AG21/AG26</f>
        <v>6.3984451593515697E-9</v>
      </c>
      <c r="AQ21" s="21">
        <f>AH21/AH26</f>
        <v>0.99028188361185876</v>
      </c>
      <c r="AR21" s="14">
        <f>AI21/AI26</f>
        <v>2.177361934500733E-8</v>
      </c>
      <c r="AS21" s="14">
        <f>AJ21/AJ26</f>
        <v>1.8095474599213925E-4</v>
      </c>
      <c r="AT21" s="39">
        <f>AVERAGE(AO21:AS21)</f>
        <v>0.19811266192604474</v>
      </c>
    </row>
    <row r="22" spans="2:50" x14ac:dyDescent="0.25">
      <c r="B22" s="6">
        <v>3</v>
      </c>
      <c r="C22" s="1" t="s">
        <v>4</v>
      </c>
      <c r="D22" s="7">
        <v>9</v>
      </c>
      <c r="E22" s="7">
        <v>8</v>
      </c>
      <c r="F22" s="7">
        <v>7</v>
      </c>
      <c r="G22" s="7">
        <v>6</v>
      </c>
      <c r="H22" s="7">
        <v>5</v>
      </c>
      <c r="I22" s="7">
        <v>4</v>
      </c>
      <c r="J22" s="7">
        <v>3</v>
      </c>
      <c r="K22" s="7">
        <v>2</v>
      </c>
      <c r="L22" s="8">
        <v>1</v>
      </c>
      <c r="M22" s="7">
        <v>2</v>
      </c>
      <c r="N22" s="7">
        <v>3</v>
      </c>
      <c r="O22" s="7">
        <v>4</v>
      </c>
      <c r="P22" s="7">
        <v>5</v>
      </c>
      <c r="Q22" s="7">
        <v>6</v>
      </c>
      <c r="R22" s="9">
        <v>7</v>
      </c>
      <c r="S22" s="7">
        <v>8</v>
      </c>
      <c r="T22" s="7">
        <v>9</v>
      </c>
      <c r="U22" s="1" t="s">
        <v>7</v>
      </c>
      <c r="W22" s="7" t="s">
        <v>5</v>
      </c>
      <c r="X22" s="18">
        <v>9</v>
      </c>
      <c r="Y22" s="14">
        <v>1</v>
      </c>
      <c r="Z22" s="18">
        <v>9</v>
      </c>
      <c r="AA22" s="18">
        <v>5</v>
      </c>
      <c r="AB22" s="34">
        <f>1/7</f>
        <v>0.14285714285714285</v>
      </c>
      <c r="AE22" s="19" t="s">
        <v>5</v>
      </c>
      <c r="AF22" s="37">
        <f>(X22*X40*X58*X75*X91*X108*X125*X142*X160*X177*X193)</f>
        <v>8505</v>
      </c>
      <c r="AG22" s="14">
        <v>1</v>
      </c>
      <c r="AH22" s="14">
        <f>(Z22*Z40*Z58*Z75*Z91*Z108*Z125*Z142*Z160*Z177*Z193)</f>
        <v>96.428571428571431</v>
      </c>
      <c r="AI22" s="14">
        <f t="shared" si="10"/>
        <v>7381124.9999999981</v>
      </c>
      <c r="AJ22" s="14">
        <f t="shared" si="10"/>
        <v>2.0996052742084481E-6</v>
      </c>
      <c r="AN22" s="19" t="s">
        <v>5</v>
      </c>
      <c r="AO22" s="21">
        <f>AF22/AF26</f>
        <v>0.85426856812210805</v>
      </c>
      <c r="AP22" s="14">
        <f>AG22/AG26</f>
        <v>5.4418776080285106E-5</v>
      </c>
      <c r="AQ22" s="21">
        <f>AH22/AH26</f>
        <v>7.5786878847846333E-3</v>
      </c>
      <c r="AR22" s="21">
        <f>AI22/AI26</f>
        <v>0.99999701565815202</v>
      </c>
      <c r="AS22" s="21">
        <f>AJ22/AJ26</f>
        <v>9.8918410709988619E-7</v>
      </c>
      <c r="AT22" s="39">
        <f t="shared" ref="AT22:AT25" si="11">AVERAGE(AO22:AS22)</f>
        <v>0.37237993592504642</v>
      </c>
    </row>
    <row r="23" spans="2:50" x14ac:dyDescent="0.25">
      <c r="B23" s="6">
        <v>4</v>
      </c>
      <c r="C23" s="1" t="s">
        <v>4</v>
      </c>
      <c r="D23" s="7">
        <v>9</v>
      </c>
      <c r="E23" s="7">
        <v>8</v>
      </c>
      <c r="F23" s="7">
        <v>7</v>
      </c>
      <c r="G23" s="7">
        <v>6</v>
      </c>
      <c r="H23" s="7">
        <v>5</v>
      </c>
      <c r="I23" s="7">
        <v>4</v>
      </c>
      <c r="J23" s="7">
        <v>3</v>
      </c>
      <c r="K23" s="7">
        <v>2</v>
      </c>
      <c r="L23" s="8">
        <v>1</v>
      </c>
      <c r="M23" s="7">
        <v>2</v>
      </c>
      <c r="N23" s="7">
        <v>3</v>
      </c>
      <c r="O23" s="7">
        <v>4</v>
      </c>
      <c r="P23" s="7">
        <v>5</v>
      </c>
      <c r="Q23" s="7">
        <v>6</v>
      </c>
      <c r="R23" s="7">
        <v>7</v>
      </c>
      <c r="S23" s="7">
        <v>8</v>
      </c>
      <c r="T23" s="9">
        <v>9</v>
      </c>
      <c r="U23" s="1" t="s">
        <v>8</v>
      </c>
      <c r="W23" s="7" t="s">
        <v>6</v>
      </c>
      <c r="X23" s="15">
        <f>1/5</f>
        <v>0.2</v>
      </c>
      <c r="Y23" s="15">
        <f>1/9</f>
        <v>0.1111111111111111</v>
      </c>
      <c r="Z23" s="14">
        <v>1</v>
      </c>
      <c r="AA23" s="18">
        <v>9</v>
      </c>
      <c r="AB23" s="15">
        <f>1/3</f>
        <v>0.33333333333333331</v>
      </c>
      <c r="AE23" s="19" t="s">
        <v>6</v>
      </c>
      <c r="AF23" s="14">
        <f>(X23*X41*X59*X76*X92*X109*X126*X143*X161*X178*X194)</f>
        <v>7.9365079365079365E-5</v>
      </c>
      <c r="AG23" s="14">
        <f>(Y23*Y41*Y59*Y76*Y92*Y109*Y126*Y143*Y161*Y178*Y194)</f>
        <v>1.037037037037037E-2</v>
      </c>
      <c r="AH23" s="14">
        <v>1</v>
      </c>
      <c r="AI23" s="14">
        <f t="shared" si="10"/>
        <v>3.8580246913580245E-2</v>
      </c>
      <c r="AJ23" s="14">
        <f t="shared" si="10"/>
        <v>1.1061728395061725</v>
      </c>
      <c r="AN23" s="19" t="s">
        <v>6</v>
      </c>
      <c r="AO23" s="14">
        <f>AF23/AF26</f>
        <v>7.9716746276430119E-9</v>
      </c>
      <c r="AP23" s="14">
        <f>AG23/AG26</f>
        <v>5.6434286305480853E-7</v>
      </c>
      <c r="AQ23" s="21">
        <f>AH23/AH26</f>
        <v>7.8593800286655451E-5</v>
      </c>
      <c r="AR23" s="21">
        <f>AI23/AI26</f>
        <v>5.226863354425631E-9</v>
      </c>
      <c r="AS23" s="14">
        <f>AJ23/AJ26</f>
        <v>0.52114966845736088</v>
      </c>
      <c r="AT23" s="39">
        <f t="shared" si="11"/>
        <v>0.10424576795980971</v>
      </c>
    </row>
    <row r="24" spans="2:50" x14ac:dyDescent="0.25">
      <c r="B24" s="6">
        <v>5</v>
      </c>
      <c r="C24" s="1" t="s">
        <v>5</v>
      </c>
      <c r="D24" s="9">
        <v>9</v>
      </c>
      <c r="E24" s="7">
        <v>8</v>
      </c>
      <c r="F24" s="7">
        <v>7</v>
      </c>
      <c r="G24" s="7">
        <v>6</v>
      </c>
      <c r="H24" s="7">
        <v>5</v>
      </c>
      <c r="I24" s="7">
        <v>4</v>
      </c>
      <c r="J24" s="7">
        <v>3</v>
      </c>
      <c r="K24" s="7">
        <v>2</v>
      </c>
      <c r="L24" s="8">
        <v>1</v>
      </c>
      <c r="M24" s="7">
        <v>2</v>
      </c>
      <c r="N24" s="7">
        <v>3</v>
      </c>
      <c r="O24" s="7">
        <v>4</v>
      </c>
      <c r="P24" s="7">
        <v>5</v>
      </c>
      <c r="Q24" s="7">
        <v>6</v>
      </c>
      <c r="R24" s="7">
        <v>7</v>
      </c>
      <c r="S24" s="7">
        <v>8</v>
      </c>
      <c r="T24" s="7">
        <v>9</v>
      </c>
      <c r="U24" s="1" t="s">
        <v>6</v>
      </c>
      <c r="W24" s="7" t="s">
        <v>7</v>
      </c>
      <c r="X24" s="18">
        <v>7</v>
      </c>
      <c r="Y24" s="15">
        <f>1/5</f>
        <v>0.2</v>
      </c>
      <c r="Z24" s="15">
        <f>1/9</f>
        <v>0.1111111111111111</v>
      </c>
      <c r="AA24" s="14">
        <v>1</v>
      </c>
      <c r="AB24" s="15">
        <f>1/9</f>
        <v>0.1111111111111111</v>
      </c>
      <c r="AE24" s="19" t="s">
        <v>7</v>
      </c>
      <c r="AF24" s="14">
        <f>(X24*X42*X60*X77*X93*X110*X127*X144*X162*X179*X195)</f>
        <v>3.456790123456789</v>
      </c>
      <c r="AG24" s="14">
        <f t="shared" ref="AG24:AI25" si="12">(Y24*Y42*Y60*Y77*Y93*Y110*Y127*Y144*Y162*Y179*Y195)</f>
        <v>1.3548070246744225E-7</v>
      </c>
      <c r="AH24" s="14">
        <f t="shared" si="12"/>
        <v>25.919999999999998</v>
      </c>
      <c r="AI24" s="14">
        <v>1</v>
      </c>
      <c r="AJ24" s="14">
        <f t="shared" si="10"/>
        <v>1.6003657978966614E-2</v>
      </c>
      <c r="AN24" s="19" t="s">
        <v>7</v>
      </c>
      <c r="AO24" s="14">
        <f>AF24/AF26</f>
        <v>3.4721071711511775E-4</v>
      </c>
      <c r="AP24" s="14">
        <f>AG25/AG26</f>
        <v>0.99994501047523887</v>
      </c>
      <c r="AQ24" s="21">
        <f>AH24/AH26</f>
        <v>2.0371513034301092E-3</v>
      </c>
      <c r="AR24" s="14">
        <f>AI24/AI26</f>
        <v>1.3548029814671237E-7</v>
      </c>
      <c r="AS24" s="14">
        <f>AJ24/AJ26</f>
        <v>7.5397810830057982E-3</v>
      </c>
      <c r="AT24" s="39">
        <f t="shared" si="11"/>
        <v>0.20197385781181759</v>
      </c>
    </row>
    <row r="25" spans="2:50" x14ac:dyDescent="0.25">
      <c r="B25" s="6">
        <v>6</v>
      </c>
      <c r="C25" s="1" t="s">
        <v>5</v>
      </c>
      <c r="D25" s="29">
        <v>9</v>
      </c>
      <c r="E25" s="7">
        <v>8</v>
      </c>
      <c r="F25" s="7">
        <v>7</v>
      </c>
      <c r="G25" s="7">
        <v>6</v>
      </c>
      <c r="H25" s="9">
        <v>5</v>
      </c>
      <c r="I25" s="7">
        <v>4</v>
      </c>
      <c r="J25" s="7">
        <v>3</v>
      </c>
      <c r="K25" s="7">
        <v>2</v>
      </c>
      <c r="L25" s="8">
        <v>1</v>
      </c>
      <c r="M25" s="7">
        <v>2</v>
      </c>
      <c r="N25" s="7">
        <v>3</v>
      </c>
      <c r="O25" s="7">
        <v>4</v>
      </c>
      <c r="P25" s="7">
        <v>5</v>
      </c>
      <c r="Q25" s="7">
        <v>6</v>
      </c>
      <c r="R25" s="7">
        <v>7</v>
      </c>
      <c r="S25" s="7">
        <v>8</v>
      </c>
      <c r="T25" s="7">
        <v>9</v>
      </c>
      <c r="U25" s="1" t="s">
        <v>7</v>
      </c>
      <c r="W25" s="7" t="s">
        <v>8</v>
      </c>
      <c r="X25" s="18">
        <v>5</v>
      </c>
      <c r="Y25" s="18">
        <v>7</v>
      </c>
      <c r="Z25" s="18">
        <v>3</v>
      </c>
      <c r="AA25" s="18">
        <v>9</v>
      </c>
      <c r="AB25" s="14">
        <v>1</v>
      </c>
      <c r="AE25" s="19" t="s">
        <v>8</v>
      </c>
      <c r="AF25" s="21">
        <f>X25*X43*X61*X78*X94*X111*X128*X145*X163*X179*X195</f>
        <v>1446.4285714285713</v>
      </c>
      <c r="AG25" s="14">
        <f t="shared" si="12"/>
        <v>18375</v>
      </c>
      <c r="AH25" s="14">
        <f t="shared" si="12"/>
        <v>0.3013392857142857</v>
      </c>
      <c r="AI25" s="14">
        <f t="shared" si="12"/>
        <v>20.828571428571426</v>
      </c>
      <c r="AJ25" s="14">
        <v>1</v>
      </c>
      <c r="AN25" s="19" t="s">
        <v>8</v>
      </c>
      <c r="AO25" s="21">
        <f>AF25/AF26</f>
        <v>0.1452837700887939</v>
      </c>
      <c r="AP25" s="21">
        <f>AG25/AG26</f>
        <v>0.99994501047523887</v>
      </c>
      <c r="AQ25" s="21">
        <f>AH25/AH26</f>
        <v>2.3683399639951977E-5</v>
      </c>
      <c r="AR25" s="21">
        <f>AI25/AI26</f>
        <v>2.8218610671129514E-6</v>
      </c>
      <c r="AS25" s="14">
        <f>AJ25/AJ26</f>
        <v>0.47112860652953398</v>
      </c>
      <c r="AT25" s="39">
        <f t="shared" si="11"/>
        <v>0.32327677847085473</v>
      </c>
    </row>
    <row r="26" spans="2:50" x14ac:dyDescent="0.25">
      <c r="B26" s="6">
        <v>7</v>
      </c>
      <c r="C26" s="1" t="s">
        <v>9</v>
      </c>
      <c r="D26" s="7">
        <v>9</v>
      </c>
      <c r="E26" s="7">
        <v>8</v>
      </c>
      <c r="F26" s="7">
        <v>7</v>
      </c>
      <c r="G26" s="7">
        <v>6</v>
      </c>
      <c r="H26" s="7">
        <v>5</v>
      </c>
      <c r="I26" s="7">
        <v>4</v>
      </c>
      <c r="J26" s="7">
        <v>3</v>
      </c>
      <c r="K26" s="7">
        <v>2</v>
      </c>
      <c r="L26" s="8">
        <v>1</v>
      </c>
      <c r="M26" s="7">
        <v>2</v>
      </c>
      <c r="N26" s="7">
        <v>3</v>
      </c>
      <c r="O26" s="7">
        <v>4</v>
      </c>
      <c r="P26" s="7">
        <v>5</v>
      </c>
      <c r="Q26" s="7">
        <v>6</v>
      </c>
      <c r="R26" s="7">
        <v>7</v>
      </c>
      <c r="S26" s="7">
        <v>8</v>
      </c>
      <c r="T26" s="9">
        <v>9</v>
      </c>
      <c r="U26" s="1" t="s">
        <v>8</v>
      </c>
      <c r="W26" s="11"/>
      <c r="X26" s="11"/>
      <c r="Y26" s="11"/>
      <c r="Z26" s="11"/>
      <c r="AA26" s="11"/>
      <c r="AB26" s="11"/>
      <c r="AC26" s="12"/>
      <c r="AE26" s="22" t="s">
        <v>27</v>
      </c>
      <c r="AF26" s="17">
        <f>SUM(AF21:AF25)</f>
        <v>9955.8854409171072</v>
      </c>
      <c r="AG26" s="17">
        <f t="shared" ref="AG26:AJ26" si="13">SUM(AG21:AG25)</f>
        <v>18376.010488083746</v>
      </c>
      <c r="AH26" s="17">
        <f t="shared" si="13"/>
        <v>12723.649910714284</v>
      </c>
      <c r="AI26" s="17">
        <f t="shared" si="13"/>
        <v>7381147.0278659593</v>
      </c>
      <c r="AJ26" s="17">
        <f t="shared" si="13"/>
        <v>2.1225626848819088</v>
      </c>
      <c r="AN26" s="175" t="s">
        <v>46</v>
      </c>
      <c r="AO26" s="177"/>
      <c r="AP26" s="177"/>
      <c r="AQ26" s="177"/>
      <c r="AR26" s="177"/>
      <c r="AS26" s="176"/>
      <c r="AT26" s="40">
        <f>SUM(AT21:AT25)</f>
        <v>1.1999890020935733</v>
      </c>
    </row>
    <row r="27" spans="2:50" x14ac:dyDescent="0.25">
      <c r="B27" s="6">
        <v>8</v>
      </c>
      <c r="C27" s="1" t="s">
        <v>6</v>
      </c>
      <c r="D27" s="9">
        <v>9</v>
      </c>
      <c r="E27" s="7">
        <v>8</v>
      </c>
      <c r="F27" s="7">
        <v>7</v>
      </c>
      <c r="G27" s="7">
        <v>6</v>
      </c>
      <c r="H27" s="7">
        <v>5</v>
      </c>
      <c r="I27" s="7">
        <v>4</v>
      </c>
      <c r="J27" s="7">
        <v>3</v>
      </c>
      <c r="K27" s="7">
        <v>2</v>
      </c>
      <c r="L27" s="8">
        <v>1</v>
      </c>
      <c r="M27" s="7">
        <v>2</v>
      </c>
      <c r="N27" s="7">
        <v>3</v>
      </c>
      <c r="O27" s="7">
        <v>4</v>
      </c>
      <c r="P27" s="7">
        <v>5</v>
      </c>
      <c r="Q27" s="7">
        <v>6</v>
      </c>
      <c r="R27" s="7">
        <v>7</v>
      </c>
      <c r="S27" s="7">
        <v>8</v>
      </c>
      <c r="T27" s="7">
        <v>9</v>
      </c>
      <c r="U27" s="1" t="s">
        <v>7</v>
      </c>
    </row>
    <row r="28" spans="2:50" x14ac:dyDescent="0.25">
      <c r="B28" s="6">
        <v>9</v>
      </c>
      <c r="C28" s="1" t="s">
        <v>6</v>
      </c>
      <c r="D28" s="7">
        <v>9</v>
      </c>
      <c r="E28" s="7">
        <v>8</v>
      </c>
      <c r="F28" s="7">
        <v>7</v>
      </c>
      <c r="G28" s="7">
        <v>6</v>
      </c>
      <c r="H28" s="7">
        <v>5</v>
      </c>
      <c r="I28" s="7">
        <v>4</v>
      </c>
      <c r="J28" s="7">
        <v>3</v>
      </c>
      <c r="K28" s="7">
        <v>2</v>
      </c>
      <c r="L28" s="8">
        <v>1</v>
      </c>
      <c r="M28" s="7">
        <v>2</v>
      </c>
      <c r="N28" s="7">
        <v>3</v>
      </c>
      <c r="O28" s="7">
        <v>4</v>
      </c>
      <c r="P28" s="7">
        <v>5</v>
      </c>
      <c r="Q28" s="7">
        <v>6</v>
      </c>
      <c r="R28" s="7">
        <v>7</v>
      </c>
      <c r="S28" s="9">
        <v>8</v>
      </c>
      <c r="T28" s="7">
        <v>9</v>
      </c>
      <c r="U28" s="1" t="s">
        <v>8</v>
      </c>
    </row>
    <row r="29" spans="2:50" x14ac:dyDescent="0.25">
      <c r="B29" s="6">
        <v>10</v>
      </c>
      <c r="C29" s="1" t="s">
        <v>7</v>
      </c>
      <c r="D29" s="7">
        <v>9</v>
      </c>
      <c r="E29" s="7">
        <v>8</v>
      </c>
      <c r="F29" s="7">
        <v>7</v>
      </c>
      <c r="G29" s="7">
        <v>6</v>
      </c>
      <c r="H29" s="7">
        <v>5</v>
      </c>
      <c r="I29" s="7">
        <v>4</v>
      </c>
      <c r="J29" s="7">
        <v>3</v>
      </c>
      <c r="K29" s="7">
        <v>2</v>
      </c>
      <c r="L29" s="8">
        <v>1</v>
      </c>
      <c r="M29" s="7">
        <v>2</v>
      </c>
      <c r="N29" s="7">
        <v>3</v>
      </c>
      <c r="O29" s="7">
        <v>4</v>
      </c>
      <c r="P29" s="7">
        <v>5</v>
      </c>
      <c r="Q29" s="7">
        <v>6</v>
      </c>
      <c r="R29" s="7">
        <v>7</v>
      </c>
      <c r="S29" s="7">
        <v>8</v>
      </c>
      <c r="T29" s="9">
        <v>9</v>
      </c>
      <c r="U29" s="1" t="s">
        <v>8</v>
      </c>
    </row>
    <row r="30" spans="2:50" ht="15" customHeight="1" x14ac:dyDescent="1.35">
      <c r="AE30" s="25"/>
      <c r="AF30" s="23">
        <f t="shared" ref="AF30:AJ34" si="14">AF9</f>
        <v>1</v>
      </c>
      <c r="AG30" s="23">
        <f t="shared" si="14"/>
        <v>0.43929562711672315</v>
      </c>
      <c r="AH30" s="23">
        <f t="shared" si="14"/>
        <v>2.3591793526360418</v>
      </c>
      <c r="AI30" s="23">
        <f t="shared" si="14"/>
        <v>0.84688245335317802</v>
      </c>
      <c r="AJ30" s="23">
        <f t="shared" si="14"/>
        <v>0.48920814831820258</v>
      </c>
      <c r="AK30" s="27"/>
      <c r="AL30" s="68">
        <f>AT9</f>
        <v>0.16439802543165336</v>
      </c>
      <c r="AN30" s="4">
        <f>AF30*AL30</f>
        <v>0.16439802543165336</v>
      </c>
      <c r="AO30" s="4">
        <f>AG30*AL31</f>
        <v>0.12112798382433067</v>
      </c>
      <c r="AP30" s="4">
        <f>AH30*AL32</f>
        <v>0.34197403217364242</v>
      </c>
      <c r="AQ30" s="4">
        <f>AI30*AL33</f>
        <v>0.12380519018085397</v>
      </c>
      <c r="AR30" s="4">
        <f>AJ30*AL34</f>
        <v>0.13146280052781134</v>
      </c>
      <c r="AT30" s="4">
        <f>SUM(AN30:AR30)</f>
        <v>0.8827680321382918</v>
      </c>
      <c r="AV30" s="23">
        <f>AL30</f>
        <v>0.16439802543165336</v>
      </c>
      <c r="AX30" s="4">
        <f>AT30/AV30</f>
        <v>5.3696997261399151</v>
      </c>
    </row>
    <row r="31" spans="2:50" ht="15" customHeight="1" x14ac:dyDescent="1.35">
      <c r="AE31" s="26"/>
      <c r="AF31" s="24">
        <f t="shared" si="14"/>
        <v>2.2763713960992713</v>
      </c>
      <c r="AG31" s="23">
        <f t="shared" si="14"/>
        <v>1</v>
      </c>
      <c r="AH31" s="23">
        <f t="shared" si="14"/>
        <v>1.5148943273730502</v>
      </c>
      <c r="AI31" s="23">
        <f t="shared" si="14"/>
        <v>4.2108985478982106</v>
      </c>
      <c r="AJ31" s="23">
        <f t="shared" si="14"/>
        <v>0.30467070387550765</v>
      </c>
      <c r="AK31" s="27"/>
      <c r="AL31" s="69">
        <f>AT10</f>
        <v>0.27573227764488156</v>
      </c>
      <c r="AN31" s="4">
        <f>AF31*AL30</f>
        <v>0.37423096266781625</v>
      </c>
      <c r="AO31" s="4">
        <f>AG31*AL31</f>
        <v>0.27573227764488156</v>
      </c>
      <c r="AP31" s="4">
        <f>AH31*AL32</f>
        <v>0.21959098653092601</v>
      </c>
      <c r="AQ31" s="4">
        <f>AI31*AL33</f>
        <v>0.61558849577133401</v>
      </c>
      <c r="AR31" s="4">
        <f>AJ31*AL34</f>
        <v>8.1872847187740599E-2</v>
      </c>
      <c r="AT31" s="4">
        <f t="shared" ref="AT31:AT34" si="15">SUM(AN31:AR31)</f>
        <v>1.5670155698026984</v>
      </c>
      <c r="AV31" s="23">
        <f>AL31</f>
        <v>0.27573227764488156</v>
      </c>
      <c r="AX31" s="4">
        <f t="shared" ref="AX31:AX34" si="16">AT31/AV31</f>
        <v>5.6831053048525346</v>
      </c>
    </row>
    <row r="32" spans="2:50" ht="15" customHeight="1" x14ac:dyDescent="1.35">
      <c r="AE32" s="26"/>
      <c r="AF32" s="24">
        <f t="shared" si="14"/>
        <v>0.42387620885315247</v>
      </c>
      <c r="AG32" s="23">
        <f t="shared" si="14"/>
        <v>0.66011205001610984</v>
      </c>
      <c r="AH32" s="23">
        <f t="shared" si="14"/>
        <v>1</v>
      </c>
      <c r="AI32" s="23">
        <f t="shared" si="14"/>
        <v>0.74385404247622877</v>
      </c>
      <c r="AJ32" s="23">
        <f t="shared" si="14"/>
        <v>1.009215491309172</v>
      </c>
      <c r="AK32" s="27"/>
      <c r="AL32" s="70">
        <f>AT11</f>
        <v>0.14495465628398954</v>
      </c>
      <c r="AN32" s="4">
        <f>AF32*AL30</f>
        <v>6.9684411762913373E-2</v>
      </c>
      <c r="AO32" s="4">
        <f>AG32*AL31</f>
        <v>0.18201419905177393</v>
      </c>
      <c r="AP32" s="4">
        <f>AH32*AL32</f>
        <v>0.14495465628398954</v>
      </c>
      <c r="AQ32" s="4">
        <f>AI32*AL33</f>
        <v>0.10874353439598389</v>
      </c>
      <c r="AR32" s="4">
        <f>AJ32*AL34</f>
        <v>0.27120213610435934</v>
      </c>
      <c r="AT32" s="4">
        <f t="shared" si="15"/>
        <v>0.7765989375990201</v>
      </c>
      <c r="AV32" s="23">
        <f>AL32</f>
        <v>0.14495465628398954</v>
      </c>
      <c r="AX32" s="4">
        <f t="shared" si="16"/>
        <v>5.3575301236100863</v>
      </c>
    </row>
    <row r="33" spans="2:50" ht="15" customHeight="1" x14ac:dyDescent="1.35">
      <c r="B33" s="175" t="s">
        <v>34</v>
      </c>
      <c r="C33" s="176"/>
      <c r="AE33" s="26"/>
      <c r="AF33" s="24">
        <f t="shared" si="14"/>
        <v>1.1193612639625192</v>
      </c>
      <c r="AG33" s="23">
        <f t="shared" si="14"/>
        <v>0.23747900563862567</v>
      </c>
      <c r="AH33" s="23">
        <f t="shared" si="14"/>
        <v>1.3443497553244217</v>
      </c>
      <c r="AI33" s="23">
        <f t="shared" si="14"/>
        <v>1</v>
      </c>
      <c r="AJ33" s="23">
        <f t="shared" si="14"/>
        <v>0.68666862712436405</v>
      </c>
      <c r="AK33" s="27"/>
      <c r="AL33" s="69">
        <f>AT12</f>
        <v>0.14618934385835375</v>
      </c>
      <c r="AN33" s="4">
        <f>AF33*AL30</f>
        <v>0.18402078154011789</v>
      </c>
      <c r="AO33" s="4">
        <f>AG33*AL31</f>
        <v>6.5480627117579931E-2</v>
      </c>
      <c r="AP33" s="4">
        <f>AH33*AL32</f>
        <v>0.19486975670851697</v>
      </c>
      <c r="AQ33" s="4">
        <f>AI33*AL33</f>
        <v>0.14618934385835375</v>
      </c>
      <c r="AR33" s="4">
        <f>AJ33*AL34</f>
        <v>0.18452550528173101</v>
      </c>
      <c r="AT33" s="4">
        <f t="shared" si="15"/>
        <v>0.77508601450629944</v>
      </c>
      <c r="AV33" s="23">
        <f>AL33</f>
        <v>0.14618934385835375</v>
      </c>
      <c r="AX33" s="4">
        <f t="shared" si="16"/>
        <v>5.3019323710577586</v>
      </c>
    </row>
    <row r="34" spans="2:50" ht="15" customHeight="1" x14ac:dyDescent="1.35">
      <c r="B34" s="158" t="s">
        <v>3</v>
      </c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60"/>
      <c r="AE34" s="26"/>
      <c r="AF34" s="24">
        <f t="shared" si="14"/>
        <v>1.674005956063821</v>
      </c>
      <c r="AG34" s="23">
        <f t="shared" si="14"/>
        <v>2.4415017033609403</v>
      </c>
      <c r="AH34" s="23">
        <f t="shared" si="14"/>
        <v>0.89668815363506904</v>
      </c>
      <c r="AI34" s="23">
        <f t="shared" si="14"/>
        <v>1.3178868813501694</v>
      </c>
      <c r="AJ34" s="23">
        <f t="shared" si="14"/>
        <v>1</v>
      </c>
      <c r="AK34" s="27"/>
      <c r="AL34" s="69">
        <f>AT13</f>
        <v>0.26872569678112174</v>
      </c>
      <c r="AN34" s="4">
        <f>AF34*AL30</f>
        <v>0.27520327373771925</v>
      </c>
      <c r="AO34" s="4">
        <f>AG34*AL31</f>
        <v>0.67320082554157001</v>
      </c>
      <c r="AP34" s="4">
        <f>AH34*AL32</f>
        <v>0.12997912310409665</v>
      </c>
      <c r="AQ34" s="4">
        <f>AI34*AL33</f>
        <v>0.19266101846411338</v>
      </c>
      <c r="AR34" s="4">
        <f>AJ34*AL34</f>
        <v>0.26872569678112174</v>
      </c>
      <c r="AT34" s="4">
        <f t="shared" si="15"/>
        <v>1.5397699376286211</v>
      </c>
      <c r="AV34" s="23">
        <f>AL34</f>
        <v>0.26872569678112174</v>
      </c>
      <c r="AX34" s="4">
        <f t="shared" si="16"/>
        <v>5.7298946698155575</v>
      </c>
    </row>
    <row r="35" spans="2:50" x14ac:dyDescent="0.25">
      <c r="B35" s="161" t="s">
        <v>1</v>
      </c>
      <c r="C35" s="157" t="s">
        <v>17</v>
      </c>
      <c r="D35" s="162" t="s">
        <v>2</v>
      </c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4"/>
      <c r="U35" s="157" t="s">
        <v>18</v>
      </c>
      <c r="AF35" s="12"/>
    </row>
    <row r="36" spans="2:50" x14ac:dyDescent="0.25">
      <c r="B36" s="161"/>
      <c r="C36" s="157"/>
      <c r="D36" s="165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7"/>
      <c r="U36" s="157"/>
    </row>
    <row r="37" spans="2:50" x14ac:dyDescent="0.25">
      <c r="B37" s="6">
        <v>1</v>
      </c>
      <c r="C37" s="1" t="s">
        <v>4</v>
      </c>
      <c r="D37" s="7">
        <v>9</v>
      </c>
      <c r="E37" s="7">
        <v>8</v>
      </c>
      <c r="F37" s="7">
        <v>7</v>
      </c>
      <c r="G37" s="7">
        <v>6</v>
      </c>
      <c r="H37" s="7">
        <v>5</v>
      </c>
      <c r="I37" s="7">
        <v>4</v>
      </c>
      <c r="J37" s="7">
        <v>3</v>
      </c>
      <c r="K37" s="7">
        <v>2</v>
      </c>
      <c r="L37" s="8">
        <v>1</v>
      </c>
      <c r="M37" s="7">
        <v>2</v>
      </c>
      <c r="N37" s="7">
        <v>3</v>
      </c>
      <c r="O37" s="7">
        <v>4</v>
      </c>
      <c r="P37" s="7">
        <v>5</v>
      </c>
      <c r="Q37" s="7">
        <v>6</v>
      </c>
      <c r="R37" s="7">
        <v>7</v>
      </c>
      <c r="S37" s="7">
        <v>8</v>
      </c>
      <c r="T37" s="9">
        <v>9</v>
      </c>
      <c r="U37" s="1" t="s">
        <v>5</v>
      </c>
      <c r="W37" s="131" t="s">
        <v>20</v>
      </c>
      <c r="X37" s="132"/>
      <c r="Y37" s="132"/>
      <c r="Z37" s="132"/>
      <c r="AA37" s="132"/>
      <c r="AB37" s="133"/>
      <c r="AF37" s="12"/>
    </row>
    <row r="38" spans="2:50" x14ac:dyDescent="0.25">
      <c r="B38" s="6">
        <v>2</v>
      </c>
      <c r="C38" s="1" t="s">
        <v>4</v>
      </c>
      <c r="D38" s="7">
        <v>9</v>
      </c>
      <c r="E38" s="9">
        <v>8</v>
      </c>
      <c r="F38" s="7">
        <v>7</v>
      </c>
      <c r="G38" s="7">
        <v>6</v>
      </c>
      <c r="H38" s="7">
        <v>5</v>
      </c>
      <c r="I38" s="7">
        <v>4</v>
      </c>
      <c r="J38" s="7">
        <v>3</v>
      </c>
      <c r="K38" s="7">
        <v>2</v>
      </c>
      <c r="L38" s="8">
        <v>1</v>
      </c>
      <c r="M38" s="7">
        <v>2</v>
      </c>
      <c r="N38" s="7">
        <v>3</v>
      </c>
      <c r="O38" s="7">
        <v>4</v>
      </c>
      <c r="P38" s="7">
        <v>5</v>
      </c>
      <c r="Q38" s="7">
        <v>6</v>
      </c>
      <c r="R38" s="7">
        <v>7</v>
      </c>
      <c r="S38" s="7">
        <v>8</v>
      </c>
      <c r="T38" s="7">
        <v>9</v>
      </c>
      <c r="U38" s="1" t="s">
        <v>6</v>
      </c>
      <c r="W38" s="31" t="s">
        <v>0</v>
      </c>
      <c r="X38" s="7" t="s">
        <v>4</v>
      </c>
      <c r="Y38" s="7" t="s">
        <v>5</v>
      </c>
      <c r="Z38" s="7" t="s">
        <v>6</v>
      </c>
      <c r="AA38" s="7" t="s">
        <v>7</v>
      </c>
      <c r="AB38" s="7" t="s">
        <v>8</v>
      </c>
      <c r="AM38" s="72" t="s">
        <v>73</v>
      </c>
      <c r="AN38" s="4" t="s">
        <v>11</v>
      </c>
      <c r="AO38">
        <f>AVERAGE(AX30:AX34)</f>
        <v>5.4884324390951704</v>
      </c>
    </row>
    <row r="39" spans="2:50" x14ac:dyDescent="0.25">
      <c r="B39" s="6">
        <v>3</v>
      </c>
      <c r="C39" s="1" t="s">
        <v>4</v>
      </c>
      <c r="D39" s="7">
        <v>9</v>
      </c>
      <c r="E39" s="7">
        <v>8</v>
      </c>
      <c r="F39" s="7">
        <v>7</v>
      </c>
      <c r="G39" s="7">
        <v>6</v>
      </c>
      <c r="H39" s="7">
        <v>5</v>
      </c>
      <c r="I39" s="7">
        <v>4</v>
      </c>
      <c r="J39" s="7">
        <v>3</v>
      </c>
      <c r="K39" s="7">
        <v>2</v>
      </c>
      <c r="L39" s="8">
        <v>1</v>
      </c>
      <c r="M39" s="7">
        <v>2</v>
      </c>
      <c r="N39" s="7">
        <v>3</v>
      </c>
      <c r="O39" s="7">
        <v>4</v>
      </c>
      <c r="P39" s="7">
        <v>5</v>
      </c>
      <c r="Q39" s="7">
        <v>6</v>
      </c>
      <c r="R39" s="7">
        <v>7</v>
      </c>
      <c r="S39" s="9">
        <v>8</v>
      </c>
      <c r="T39" s="7">
        <v>9</v>
      </c>
      <c r="U39" s="1" t="s">
        <v>7</v>
      </c>
      <c r="W39" s="16" t="s">
        <v>4</v>
      </c>
      <c r="X39" s="14">
        <v>1</v>
      </c>
      <c r="Y39" s="15">
        <f>1/9</f>
        <v>0.1111111111111111</v>
      </c>
      <c r="Z39" s="18">
        <v>8</v>
      </c>
      <c r="AA39" s="15">
        <f>1/8</f>
        <v>0.125</v>
      </c>
      <c r="AB39" s="15">
        <f>1/5</f>
        <v>0.2</v>
      </c>
      <c r="AM39" s="4" t="s">
        <v>12</v>
      </c>
      <c r="AN39" s="4" t="s">
        <v>11</v>
      </c>
      <c r="AO39" s="74">
        <f>(AO38-5)/(5-1)</f>
        <v>0.12210810977379261</v>
      </c>
    </row>
    <row r="40" spans="2:50" x14ac:dyDescent="0.25">
      <c r="B40" s="6">
        <v>4</v>
      </c>
      <c r="C40" s="1" t="s">
        <v>4</v>
      </c>
      <c r="D40" s="7">
        <v>9</v>
      </c>
      <c r="E40" s="7">
        <v>8</v>
      </c>
      <c r="F40" s="7">
        <v>7</v>
      </c>
      <c r="G40" s="7">
        <v>6</v>
      </c>
      <c r="H40" s="7">
        <v>5</v>
      </c>
      <c r="I40" s="7">
        <v>4</v>
      </c>
      <c r="J40" s="7">
        <v>3</v>
      </c>
      <c r="K40" s="7">
        <v>2</v>
      </c>
      <c r="L40" s="8">
        <v>1</v>
      </c>
      <c r="M40" s="7">
        <v>2</v>
      </c>
      <c r="N40" s="7">
        <v>3</v>
      </c>
      <c r="O40" s="7">
        <v>4</v>
      </c>
      <c r="P40" s="7">
        <v>5</v>
      </c>
      <c r="Q40" s="7">
        <v>6</v>
      </c>
      <c r="R40" s="7">
        <v>7</v>
      </c>
      <c r="S40" s="7">
        <v>8</v>
      </c>
      <c r="T40" s="9">
        <v>9</v>
      </c>
      <c r="U40" s="1" t="s">
        <v>8</v>
      </c>
      <c r="W40" s="7" t="s">
        <v>5</v>
      </c>
      <c r="X40" s="18">
        <v>9</v>
      </c>
      <c r="Y40" s="14">
        <v>1</v>
      </c>
      <c r="Z40" s="18">
        <v>5</v>
      </c>
      <c r="AA40" s="34">
        <f>1/7</f>
        <v>0.14285714285714285</v>
      </c>
      <c r="AB40" s="34">
        <f>1/7</f>
        <v>0.14285714285714285</v>
      </c>
      <c r="AM40" s="4" t="s">
        <v>69</v>
      </c>
      <c r="AN40" s="4" t="s">
        <v>11</v>
      </c>
      <c r="AO40">
        <f>AO39/1.12</f>
        <v>0.10902509801231482</v>
      </c>
    </row>
    <row r="41" spans="2:50" x14ac:dyDescent="0.25">
      <c r="B41" s="6">
        <v>5</v>
      </c>
      <c r="C41" s="1" t="s">
        <v>5</v>
      </c>
      <c r="D41" s="7">
        <v>9</v>
      </c>
      <c r="E41" s="29">
        <v>8</v>
      </c>
      <c r="F41" s="7">
        <v>7</v>
      </c>
      <c r="G41" s="7">
        <v>6</v>
      </c>
      <c r="H41" s="9">
        <v>5</v>
      </c>
      <c r="I41" s="7">
        <v>4</v>
      </c>
      <c r="J41" s="7">
        <v>3</v>
      </c>
      <c r="K41" s="7">
        <v>2</v>
      </c>
      <c r="L41" s="8">
        <v>1</v>
      </c>
      <c r="M41" s="7">
        <v>2</v>
      </c>
      <c r="N41" s="7">
        <v>3</v>
      </c>
      <c r="O41" s="7">
        <v>4</v>
      </c>
      <c r="P41" s="7">
        <v>5</v>
      </c>
      <c r="Q41" s="7">
        <v>6</v>
      </c>
      <c r="R41" s="7">
        <v>7</v>
      </c>
      <c r="S41" s="7">
        <v>8</v>
      </c>
      <c r="T41" s="7">
        <v>9</v>
      </c>
      <c r="U41" s="1" t="s">
        <v>6</v>
      </c>
      <c r="W41" s="7" t="s">
        <v>6</v>
      </c>
      <c r="X41" s="15">
        <f>1/8</f>
        <v>0.125</v>
      </c>
      <c r="Y41" s="15">
        <f>1/5</f>
        <v>0.2</v>
      </c>
      <c r="Z41" s="14">
        <v>1</v>
      </c>
      <c r="AA41" s="18">
        <v>9</v>
      </c>
      <c r="AB41" s="15">
        <f>1/5</f>
        <v>0.2</v>
      </c>
    </row>
    <row r="42" spans="2:50" x14ac:dyDescent="0.25">
      <c r="B42" s="6">
        <v>6</v>
      </c>
      <c r="C42" s="1" t="s">
        <v>5</v>
      </c>
      <c r="D42" s="29">
        <v>9</v>
      </c>
      <c r="E42" s="7">
        <v>8</v>
      </c>
      <c r="F42" s="7">
        <v>7</v>
      </c>
      <c r="G42" s="7">
        <v>6</v>
      </c>
      <c r="H42" s="7">
        <v>5</v>
      </c>
      <c r="I42" s="7">
        <v>4</v>
      </c>
      <c r="J42" s="7">
        <v>3</v>
      </c>
      <c r="K42" s="7">
        <v>2</v>
      </c>
      <c r="L42" s="8">
        <v>1</v>
      </c>
      <c r="M42" s="7">
        <v>2</v>
      </c>
      <c r="N42" s="7">
        <v>3</v>
      </c>
      <c r="O42" s="7">
        <v>4</v>
      </c>
      <c r="P42" s="29">
        <v>5</v>
      </c>
      <c r="Q42" s="7">
        <v>6</v>
      </c>
      <c r="R42" s="9">
        <v>7</v>
      </c>
      <c r="S42" s="7">
        <v>8</v>
      </c>
      <c r="T42" s="7">
        <v>9</v>
      </c>
      <c r="U42" s="1" t="s">
        <v>7</v>
      </c>
      <c r="W42" s="7" t="s">
        <v>7</v>
      </c>
      <c r="X42" s="18">
        <v>8</v>
      </c>
      <c r="Y42" s="18">
        <v>7</v>
      </c>
      <c r="Z42" s="15">
        <f>1/9</f>
        <v>0.1111111111111111</v>
      </c>
      <c r="AA42" s="14">
        <v>1</v>
      </c>
      <c r="AB42" s="15">
        <f>1/9</f>
        <v>0.1111111111111111</v>
      </c>
    </row>
    <row r="43" spans="2:50" x14ac:dyDescent="0.25">
      <c r="B43" s="6">
        <v>7</v>
      </c>
      <c r="C43" s="1" t="s">
        <v>9</v>
      </c>
      <c r="D43" s="7">
        <v>9</v>
      </c>
      <c r="E43" s="7">
        <v>8</v>
      </c>
      <c r="F43" s="7">
        <v>7</v>
      </c>
      <c r="G43" s="7">
        <v>6</v>
      </c>
      <c r="H43" s="7">
        <v>5</v>
      </c>
      <c r="I43" s="7">
        <v>4</v>
      </c>
      <c r="J43" s="7">
        <v>3</v>
      </c>
      <c r="K43" s="7">
        <v>2</v>
      </c>
      <c r="L43" s="8">
        <v>1</v>
      </c>
      <c r="M43" s="7">
        <v>2</v>
      </c>
      <c r="N43" s="7">
        <v>3</v>
      </c>
      <c r="O43" s="7">
        <v>4</v>
      </c>
      <c r="P43" s="7">
        <v>5</v>
      </c>
      <c r="Q43" s="7">
        <v>6</v>
      </c>
      <c r="R43" s="9">
        <v>7</v>
      </c>
      <c r="S43" s="7">
        <v>8</v>
      </c>
      <c r="T43" s="7">
        <v>9</v>
      </c>
      <c r="U43" s="1" t="s">
        <v>8</v>
      </c>
      <c r="W43" s="7" t="s">
        <v>8</v>
      </c>
      <c r="X43" s="18">
        <v>5</v>
      </c>
      <c r="Y43" s="18">
        <v>7</v>
      </c>
      <c r="Z43" s="18">
        <v>5</v>
      </c>
      <c r="AA43" s="18">
        <v>9</v>
      </c>
      <c r="AB43" s="14">
        <v>1</v>
      </c>
      <c r="AF43" s="168" t="s">
        <v>64</v>
      </c>
      <c r="AG43" s="169"/>
      <c r="AH43" s="169"/>
      <c r="AI43" s="169"/>
      <c r="AJ43" s="170"/>
    </row>
    <row r="44" spans="2:50" x14ac:dyDescent="0.25">
      <c r="B44" s="6">
        <v>8</v>
      </c>
      <c r="C44" s="1" t="s">
        <v>6</v>
      </c>
      <c r="D44" s="9">
        <v>9</v>
      </c>
      <c r="E44" s="7">
        <v>8</v>
      </c>
      <c r="F44" s="7">
        <v>7</v>
      </c>
      <c r="G44" s="7">
        <v>6</v>
      </c>
      <c r="H44" s="7">
        <v>5</v>
      </c>
      <c r="I44" s="7">
        <v>4</v>
      </c>
      <c r="J44" s="7">
        <v>3</v>
      </c>
      <c r="K44" s="7">
        <v>2</v>
      </c>
      <c r="L44" s="8">
        <v>1</v>
      </c>
      <c r="M44" s="7">
        <v>2</v>
      </c>
      <c r="N44" s="7">
        <v>3</v>
      </c>
      <c r="O44" s="7">
        <v>4</v>
      </c>
      <c r="P44" s="7">
        <v>5</v>
      </c>
      <c r="Q44" s="7">
        <v>6</v>
      </c>
      <c r="R44" s="7">
        <v>7</v>
      </c>
      <c r="S44" s="7">
        <v>8</v>
      </c>
      <c r="T44" s="7">
        <v>9</v>
      </c>
      <c r="U44" s="1" t="s">
        <v>7</v>
      </c>
      <c r="AF44" s="171"/>
      <c r="AG44" s="172"/>
      <c r="AH44" s="172"/>
      <c r="AI44" s="172"/>
      <c r="AJ44" s="173"/>
    </row>
    <row r="45" spans="2:50" x14ac:dyDescent="0.25">
      <c r="B45" s="6">
        <v>9</v>
      </c>
      <c r="C45" s="1" t="s">
        <v>6</v>
      </c>
      <c r="D45" s="7">
        <v>9</v>
      </c>
      <c r="E45" s="7">
        <v>8</v>
      </c>
      <c r="F45" s="7">
        <v>7</v>
      </c>
      <c r="G45" s="7">
        <v>6</v>
      </c>
      <c r="H45" s="7">
        <v>5</v>
      </c>
      <c r="I45" s="7">
        <v>4</v>
      </c>
      <c r="J45" s="7">
        <v>3</v>
      </c>
      <c r="K45" s="7">
        <v>2</v>
      </c>
      <c r="L45" s="8">
        <v>1</v>
      </c>
      <c r="M45" s="7">
        <v>2</v>
      </c>
      <c r="N45" s="7">
        <v>3</v>
      </c>
      <c r="O45" s="7">
        <v>4</v>
      </c>
      <c r="P45" s="7">
        <v>5</v>
      </c>
      <c r="Q45" s="7">
        <v>6</v>
      </c>
      <c r="R45" s="7">
        <v>7</v>
      </c>
      <c r="S45" s="7">
        <v>8</v>
      </c>
      <c r="T45" s="9">
        <v>9</v>
      </c>
      <c r="U45" s="1" t="s">
        <v>8</v>
      </c>
    </row>
    <row r="46" spans="2:50" x14ac:dyDescent="0.25">
      <c r="B46" s="6">
        <v>10</v>
      </c>
      <c r="C46" s="1" t="s">
        <v>7</v>
      </c>
      <c r="D46" s="7">
        <v>9</v>
      </c>
      <c r="E46" s="7">
        <v>8</v>
      </c>
      <c r="F46" s="7">
        <v>7</v>
      </c>
      <c r="G46" s="7">
        <v>6</v>
      </c>
      <c r="H46" s="7">
        <v>5</v>
      </c>
      <c r="I46" s="7">
        <v>4</v>
      </c>
      <c r="J46" s="7">
        <v>3</v>
      </c>
      <c r="K46" s="7">
        <v>2</v>
      </c>
      <c r="L46" s="8">
        <v>1</v>
      </c>
      <c r="M46" s="7">
        <v>2</v>
      </c>
      <c r="N46" s="7">
        <v>3</v>
      </c>
      <c r="O46" s="7">
        <v>4</v>
      </c>
      <c r="P46" s="7">
        <v>5</v>
      </c>
      <c r="Q46" s="7">
        <v>6</v>
      </c>
      <c r="R46" s="7">
        <v>7</v>
      </c>
      <c r="S46" s="7">
        <v>8</v>
      </c>
      <c r="T46" s="9">
        <v>9</v>
      </c>
      <c r="U46" s="1" t="s">
        <v>8</v>
      </c>
    </row>
    <row r="47" spans="2:50" x14ac:dyDescent="0.25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AF47" s="181" t="s">
        <v>48</v>
      </c>
      <c r="AG47" s="182"/>
      <c r="AH47" s="182"/>
      <c r="AI47" s="182"/>
      <c r="AJ47" s="182"/>
      <c r="AK47" s="183"/>
    </row>
    <row r="48" spans="2:50" x14ac:dyDescent="0.25">
      <c r="AF48" s="184" t="s">
        <v>49</v>
      </c>
      <c r="AG48" s="185"/>
      <c r="AH48" s="185"/>
      <c r="AI48" s="185"/>
      <c r="AJ48" s="185"/>
      <c r="AK48" s="186"/>
    </row>
    <row r="49" spans="2:49" x14ac:dyDescent="0.25">
      <c r="AF49" s="63"/>
      <c r="AG49" s="64" t="s">
        <v>56</v>
      </c>
      <c r="AH49" s="64" t="s">
        <v>57</v>
      </c>
      <c r="AI49" s="64" t="s">
        <v>58</v>
      </c>
      <c r="AJ49" s="64" t="s">
        <v>59</v>
      </c>
      <c r="AK49" s="64" t="s">
        <v>60</v>
      </c>
      <c r="AL49" s="1" t="s">
        <v>27</v>
      </c>
    </row>
    <row r="50" spans="2:49" x14ac:dyDescent="0.25">
      <c r="B50" s="175" t="s">
        <v>31</v>
      </c>
      <c r="C50" s="176"/>
      <c r="AE50" t="s">
        <v>51</v>
      </c>
      <c r="AF50" s="57" t="s">
        <v>4</v>
      </c>
      <c r="AG50" s="62">
        <f>AF9*AF9</f>
        <v>1</v>
      </c>
      <c r="AH50" s="55">
        <f>AG9*AF10</f>
        <v>1</v>
      </c>
      <c r="AI50" s="55">
        <f>AH9*AF11</f>
        <v>0.99999999999999989</v>
      </c>
      <c r="AJ50" s="55">
        <f>AI9*AF12</f>
        <v>0.94796741341309254</v>
      </c>
      <c r="AK50" s="55">
        <f>AJ9*AF13</f>
        <v>0.8189373540396242</v>
      </c>
      <c r="AL50" s="61">
        <f>SUM(AG50:AK50)</f>
        <v>4.7669047674527167</v>
      </c>
    </row>
    <row r="51" spans="2:49" x14ac:dyDescent="0.25">
      <c r="B51" s="158" t="s">
        <v>3</v>
      </c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60"/>
      <c r="AE51" t="s">
        <v>53</v>
      </c>
      <c r="AF51" s="57" t="s">
        <v>4</v>
      </c>
      <c r="AG51" s="59">
        <f>AF9*AG9</f>
        <v>0.43929562711672315</v>
      </c>
      <c r="AH51" s="62">
        <f>AG9*AG10</f>
        <v>0.43929562711672315</v>
      </c>
      <c r="AI51" s="55">
        <f>AH9*AG11</f>
        <v>1.5573227188242564</v>
      </c>
      <c r="AJ51" s="55">
        <f>AI9*AG12</f>
        <v>0.2011168029151125</v>
      </c>
      <c r="AK51" s="55">
        <f>AJ9*AG13</f>
        <v>1.1944025274169432</v>
      </c>
      <c r="AL51" s="61">
        <f t="shared" ref="AL51:AL54" si="17">SUM(AG51:AK51)</f>
        <v>3.8314333033897583</v>
      </c>
    </row>
    <row r="52" spans="2:49" x14ac:dyDescent="0.25">
      <c r="B52" s="161" t="s">
        <v>1</v>
      </c>
      <c r="C52" s="157" t="s">
        <v>17</v>
      </c>
      <c r="D52" s="162" t="s">
        <v>2</v>
      </c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U52" s="157" t="s">
        <v>18</v>
      </c>
      <c r="AE52" t="s">
        <v>52</v>
      </c>
      <c r="AF52" s="57" t="s">
        <v>4</v>
      </c>
      <c r="AG52" s="59">
        <f>AF9*AH9</f>
        <v>2.3591793526360418</v>
      </c>
      <c r="AH52" s="55">
        <f>AG9*AH10</f>
        <v>0.66548645355891056</v>
      </c>
      <c r="AI52" s="62">
        <f>AH9*AH11</f>
        <v>2.3591793526360418</v>
      </c>
      <c r="AJ52" s="55">
        <f>AI9*AH12</f>
        <v>1.1385062189538908</v>
      </c>
      <c r="AK52" s="55">
        <f>AJ9*AH13</f>
        <v>0.43866715125868005</v>
      </c>
      <c r="AL52" s="61">
        <f t="shared" si="17"/>
        <v>6.9610185290435647</v>
      </c>
    </row>
    <row r="53" spans="2:49" x14ac:dyDescent="0.25">
      <c r="B53" s="161"/>
      <c r="C53" s="157"/>
      <c r="D53" s="165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7"/>
      <c r="U53" s="157"/>
      <c r="AE53" t="s">
        <v>54</v>
      </c>
      <c r="AF53" s="57" t="s">
        <v>4</v>
      </c>
      <c r="AG53" s="59">
        <f>AF9*AI9</f>
        <v>0.84688245335317802</v>
      </c>
      <c r="AH53" s="55">
        <f>AG9*AI10</f>
        <v>1.8498293183238432</v>
      </c>
      <c r="AI53" s="62">
        <f>AH9*AI11</f>
        <v>1.7548850983847721</v>
      </c>
      <c r="AJ53" s="62">
        <f>AI9*AI12</f>
        <v>0.84688245335317802</v>
      </c>
      <c r="AK53" s="55">
        <f>AJ9*AI13</f>
        <v>0.64472100091816709</v>
      </c>
      <c r="AL53" s="61">
        <f t="shared" si="17"/>
        <v>5.9432003243331391</v>
      </c>
    </row>
    <row r="54" spans="2:49" x14ac:dyDescent="0.25">
      <c r="B54" s="6">
        <v>1</v>
      </c>
      <c r="C54" s="1" t="s">
        <v>4</v>
      </c>
      <c r="D54" s="29">
        <v>9</v>
      </c>
      <c r="E54" s="7">
        <v>8</v>
      </c>
      <c r="F54" s="7">
        <v>7</v>
      </c>
      <c r="G54" s="7">
        <v>6</v>
      </c>
      <c r="H54" s="7">
        <v>5</v>
      </c>
      <c r="I54" s="7">
        <v>4</v>
      </c>
      <c r="J54" s="7">
        <v>3</v>
      </c>
      <c r="K54" s="7">
        <v>2</v>
      </c>
      <c r="L54" s="8">
        <v>1</v>
      </c>
      <c r="M54" s="7">
        <v>2</v>
      </c>
      <c r="N54" s="7">
        <v>3</v>
      </c>
      <c r="O54" s="7">
        <v>4</v>
      </c>
      <c r="P54" s="7">
        <v>5</v>
      </c>
      <c r="Q54" s="7">
        <v>6</v>
      </c>
      <c r="R54" s="7">
        <v>7</v>
      </c>
      <c r="S54" s="7">
        <v>8</v>
      </c>
      <c r="T54" s="9">
        <v>9</v>
      </c>
      <c r="U54" s="1" t="s">
        <v>5</v>
      </c>
      <c r="AE54" t="s">
        <v>55</v>
      </c>
      <c r="AF54" s="57" t="s">
        <v>4</v>
      </c>
      <c r="AG54" s="59">
        <f>AF9*AJ9</f>
        <v>0.48920814831820258</v>
      </c>
      <c r="AH54" s="55">
        <f>AG9*AJ10</f>
        <v>0.13384050792308458</v>
      </c>
      <c r="AI54" s="55">
        <f>AH9*AJ11</f>
        <v>2.3809203494570372</v>
      </c>
      <c r="AJ54" s="55">
        <f>AI9*AJ12</f>
        <v>0.58152761157973998</v>
      </c>
      <c r="AK54" s="58">
        <f>AJ9*AJ13</f>
        <v>0.48920814831820258</v>
      </c>
      <c r="AL54" s="61">
        <f t="shared" si="17"/>
        <v>4.0747047655962669</v>
      </c>
    </row>
    <row r="55" spans="2:49" x14ac:dyDescent="0.25">
      <c r="B55" s="6">
        <v>2</v>
      </c>
      <c r="C55" s="1" t="s">
        <v>4</v>
      </c>
      <c r="D55" s="7">
        <v>9</v>
      </c>
      <c r="E55" s="7">
        <v>8</v>
      </c>
      <c r="F55" s="7">
        <v>7</v>
      </c>
      <c r="G55" s="7">
        <v>6</v>
      </c>
      <c r="H55" s="7">
        <v>5</v>
      </c>
      <c r="I55" s="7">
        <v>4</v>
      </c>
      <c r="J55" s="7">
        <v>3</v>
      </c>
      <c r="K55" s="7">
        <v>2</v>
      </c>
      <c r="L55" s="8">
        <v>1</v>
      </c>
      <c r="M55" s="7">
        <v>2</v>
      </c>
      <c r="N55" s="7">
        <v>3</v>
      </c>
      <c r="O55" s="7">
        <v>4</v>
      </c>
      <c r="P55" s="7">
        <v>5</v>
      </c>
      <c r="Q55" s="7">
        <v>6</v>
      </c>
      <c r="R55" s="7">
        <v>7</v>
      </c>
      <c r="S55" s="7">
        <v>8</v>
      </c>
      <c r="T55" s="9">
        <v>9</v>
      </c>
      <c r="U55" s="1" t="s">
        <v>6</v>
      </c>
      <c r="W55" s="131" t="s">
        <v>21</v>
      </c>
      <c r="X55" s="132"/>
      <c r="Y55" s="132"/>
      <c r="Z55" s="132"/>
      <c r="AA55" s="132"/>
      <c r="AB55" s="133"/>
      <c r="AF55" s="60" t="s">
        <v>27</v>
      </c>
      <c r="AG55" s="58"/>
      <c r="AH55" s="58"/>
      <c r="AI55" s="58"/>
      <c r="AJ55" s="58"/>
      <c r="AK55" s="58"/>
      <c r="AL55" s="61">
        <f>SUM(AL50:AL54)</f>
        <v>25.577261689815444</v>
      </c>
      <c r="AP55" s="181" t="s">
        <v>48</v>
      </c>
      <c r="AQ55" s="182"/>
      <c r="AR55" s="182"/>
      <c r="AS55" s="182"/>
      <c r="AT55" s="182"/>
      <c r="AU55" s="183"/>
    </row>
    <row r="56" spans="2:49" x14ac:dyDescent="0.25">
      <c r="B56" s="6">
        <v>3</v>
      </c>
      <c r="C56" s="1" t="s">
        <v>4</v>
      </c>
      <c r="D56" s="9">
        <v>9</v>
      </c>
      <c r="E56" s="7">
        <v>8</v>
      </c>
      <c r="F56" s="7">
        <v>7</v>
      </c>
      <c r="G56" s="7">
        <v>6</v>
      </c>
      <c r="H56" s="7">
        <v>5</v>
      </c>
      <c r="I56" s="7">
        <v>4</v>
      </c>
      <c r="J56" s="7">
        <v>3</v>
      </c>
      <c r="K56" s="7">
        <v>2</v>
      </c>
      <c r="L56" s="8">
        <v>1</v>
      </c>
      <c r="M56" s="7">
        <v>2</v>
      </c>
      <c r="N56" s="7">
        <v>3</v>
      </c>
      <c r="O56" s="7">
        <v>4</v>
      </c>
      <c r="P56" s="7">
        <v>5</v>
      </c>
      <c r="Q56" s="7">
        <v>6</v>
      </c>
      <c r="R56" s="7">
        <v>7</v>
      </c>
      <c r="S56" s="7">
        <v>8</v>
      </c>
      <c r="T56" s="7">
        <v>9</v>
      </c>
      <c r="U56" s="1" t="s">
        <v>7</v>
      </c>
      <c r="W56" s="31" t="s">
        <v>0</v>
      </c>
      <c r="X56" s="7" t="s">
        <v>4</v>
      </c>
      <c r="Y56" s="7" t="s">
        <v>5</v>
      </c>
      <c r="Z56" s="7" t="s">
        <v>6</v>
      </c>
      <c r="AA56" s="7" t="s">
        <v>7</v>
      </c>
      <c r="AB56" s="7" t="s">
        <v>8</v>
      </c>
      <c r="AP56" s="184" t="s">
        <v>49</v>
      </c>
      <c r="AQ56" s="185"/>
      <c r="AR56" s="185"/>
      <c r="AS56" s="185"/>
      <c r="AT56" s="185"/>
      <c r="AU56" s="186"/>
    </row>
    <row r="57" spans="2:49" x14ac:dyDescent="0.25">
      <c r="B57" s="6">
        <v>4</v>
      </c>
      <c r="C57" s="1" t="s">
        <v>4</v>
      </c>
      <c r="D57" s="7">
        <v>9</v>
      </c>
      <c r="E57" s="7">
        <v>8</v>
      </c>
      <c r="F57" s="7">
        <v>7</v>
      </c>
      <c r="G57" s="7">
        <v>6</v>
      </c>
      <c r="H57" s="7">
        <v>5</v>
      </c>
      <c r="I57" s="7">
        <v>4</v>
      </c>
      <c r="J57" s="7">
        <v>3</v>
      </c>
      <c r="K57" s="7">
        <v>2</v>
      </c>
      <c r="L57" s="8">
        <v>1</v>
      </c>
      <c r="M57" s="7">
        <v>2</v>
      </c>
      <c r="N57" s="7">
        <v>3</v>
      </c>
      <c r="O57" s="7">
        <v>4</v>
      </c>
      <c r="P57" s="7">
        <v>5</v>
      </c>
      <c r="Q57" s="7">
        <v>6</v>
      </c>
      <c r="R57" s="7">
        <v>7</v>
      </c>
      <c r="S57" s="7">
        <v>8</v>
      </c>
      <c r="T57" s="9">
        <v>9</v>
      </c>
      <c r="U57" s="1" t="s">
        <v>8</v>
      </c>
      <c r="W57" s="16" t="s">
        <v>4</v>
      </c>
      <c r="X57" s="14">
        <v>1</v>
      </c>
      <c r="Y57" s="15">
        <v>5</v>
      </c>
      <c r="Z57" s="36">
        <f>1/9</f>
        <v>0.1111111111111111</v>
      </c>
      <c r="AA57" s="18">
        <v>9</v>
      </c>
      <c r="AB57" s="15">
        <v>5</v>
      </c>
      <c r="AP57" s="63"/>
      <c r="AQ57" s="64" t="s">
        <v>4</v>
      </c>
      <c r="AR57" s="64" t="s">
        <v>5</v>
      </c>
      <c r="AS57" s="64" t="s">
        <v>6</v>
      </c>
      <c r="AT57" s="64" t="s">
        <v>7</v>
      </c>
      <c r="AU57" s="64" t="s">
        <v>8</v>
      </c>
      <c r="AV57" s="6" t="s">
        <v>27</v>
      </c>
      <c r="AW57" s="65" t="s">
        <v>65</v>
      </c>
    </row>
    <row r="58" spans="2:49" x14ac:dyDescent="0.25">
      <c r="B58" s="6">
        <v>5</v>
      </c>
      <c r="C58" s="1" t="s">
        <v>5</v>
      </c>
      <c r="D58" s="7">
        <v>9</v>
      </c>
      <c r="E58" s="7">
        <v>8</v>
      </c>
      <c r="F58" s="9">
        <v>7</v>
      </c>
      <c r="G58" s="29">
        <v>6</v>
      </c>
      <c r="H58" s="7">
        <v>5</v>
      </c>
      <c r="I58" s="7">
        <v>4</v>
      </c>
      <c r="J58" s="7">
        <v>3</v>
      </c>
      <c r="K58" s="7">
        <v>2</v>
      </c>
      <c r="L58" s="8">
        <v>1</v>
      </c>
      <c r="M58" s="7">
        <v>2</v>
      </c>
      <c r="N58" s="7">
        <v>3</v>
      </c>
      <c r="O58" s="7">
        <v>4</v>
      </c>
      <c r="P58" s="7">
        <v>5</v>
      </c>
      <c r="Q58" s="7">
        <v>6</v>
      </c>
      <c r="R58" s="7">
        <v>7</v>
      </c>
      <c r="S58" s="7">
        <v>8</v>
      </c>
      <c r="T58" s="7">
        <v>9</v>
      </c>
      <c r="U58" s="1" t="s">
        <v>6</v>
      </c>
      <c r="W58" s="7" t="s">
        <v>5</v>
      </c>
      <c r="X58" s="18">
        <f>1/5</f>
        <v>0.2</v>
      </c>
      <c r="Y58" s="14">
        <v>1</v>
      </c>
      <c r="Z58" s="18">
        <v>5</v>
      </c>
      <c r="AA58" s="18">
        <v>5</v>
      </c>
      <c r="AB58" s="18">
        <v>5</v>
      </c>
      <c r="AF58" s="181" t="s">
        <v>48</v>
      </c>
      <c r="AG58" s="182"/>
      <c r="AH58" s="182"/>
      <c r="AI58" s="182"/>
      <c r="AJ58" s="182"/>
      <c r="AK58" s="183"/>
      <c r="AP58" s="57" t="s">
        <v>4</v>
      </c>
      <c r="AQ58" s="62">
        <f>AL50</f>
        <v>4.7669047674527167</v>
      </c>
      <c r="AR58" s="55">
        <f>AL51</f>
        <v>3.8314333033897583</v>
      </c>
      <c r="AS58" s="55">
        <f>AL52</f>
        <v>6.9610185290435647</v>
      </c>
      <c r="AT58" s="55">
        <f>AL53</f>
        <v>5.9432003243331391</v>
      </c>
      <c r="AU58" s="55">
        <f>AL54</f>
        <v>4.0747047655962669</v>
      </c>
      <c r="AV58" s="61">
        <f>SUM(AQ58:AU58)</f>
        <v>25.577261689815444</v>
      </c>
      <c r="AW58" s="1">
        <f>AV58/AV63</f>
        <v>0.15378138391887938</v>
      </c>
    </row>
    <row r="59" spans="2:49" x14ac:dyDescent="0.25">
      <c r="B59" s="6">
        <v>6</v>
      </c>
      <c r="C59" s="1" t="s">
        <v>5</v>
      </c>
      <c r="D59" s="9">
        <v>9</v>
      </c>
      <c r="E59" s="7">
        <v>8</v>
      </c>
      <c r="F59" s="7">
        <v>7</v>
      </c>
      <c r="G59" s="7">
        <v>6</v>
      </c>
      <c r="H59" s="7">
        <v>5</v>
      </c>
      <c r="I59" s="7">
        <v>4</v>
      </c>
      <c r="J59" s="7">
        <v>3</v>
      </c>
      <c r="K59" s="7">
        <v>2</v>
      </c>
      <c r="L59" s="8">
        <v>1</v>
      </c>
      <c r="M59" s="7">
        <v>2</v>
      </c>
      <c r="N59" s="7">
        <v>3</v>
      </c>
      <c r="O59" s="7">
        <v>4</v>
      </c>
      <c r="P59" s="7">
        <v>5</v>
      </c>
      <c r="Q59" s="7">
        <v>6</v>
      </c>
      <c r="R59" s="7">
        <v>7</v>
      </c>
      <c r="S59" s="7">
        <v>8</v>
      </c>
      <c r="T59" s="7">
        <v>9</v>
      </c>
      <c r="U59" s="1" t="s">
        <v>7</v>
      </c>
      <c r="W59" s="7" t="s">
        <v>6</v>
      </c>
      <c r="X59" s="18">
        <v>9</v>
      </c>
      <c r="Y59" s="15">
        <f>1/5</f>
        <v>0.2</v>
      </c>
      <c r="Z59" s="14">
        <v>1</v>
      </c>
      <c r="AA59" s="18">
        <v>5</v>
      </c>
      <c r="AB59" s="18">
        <v>7</v>
      </c>
      <c r="AF59" s="184" t="s">
        <v>50</v>
      </c>
      <c r="AG59" s="185"/>
      <c r="AH59" s="185"/>
      <c r="AI59" s="185"/>
      <c r="AJ59" s="185"/>
      <c r="AK59" s="186"/>
      <c r="AP59" s="56" t="s">
        <v>5</v>
      </c>
      <c r="AQ59" s="59">
        <f>AL61</f>
        <v>10.418407750417611</v>
      </c>
      <c r="AR59" s="62">
        <f>AL62</f>
        <v>4.7438540424762285</v>
      </c>
      <c r="AS59" s="55">
        <f>AL63</f>
        <v>14.334272094842529</v>
      </c>
      <c r="AT59" s="55">
        <f>AL64</f>
        <v>11.877997881577976</v>
      </c>
      <c r="AU59" s="55">
        <f>AL65</f>
        <v>6.1433075910477744</v>
      </c>
      <c r="AV59" s="61">
        <f>SUM(AQ59:AU59)</f>
        <v>47.517839360362117</v>
      </c>
      <c r="AW59" s="1">
        <f>AV59/AV63</f>
        <v>0.28569747560510694</v>
      </c>
    </row>
    <row r="60" spans="2:49" x14ac:dyDescent="0.25">
      <c r="B60" s="6">
        <v>7</v>
      </c>
      <c r="C60" s="1" t="s">
        <v>9</v>
      </c>
      <c r="D60" s="9">
        <v>9</v>
      </c>
      <c r="E60" s="7">
        <v>8</v>
      </c>
      <c r="F60" s="7">
        <v>7</v>
      </c>
      <c r="G60" s="7">
        <v>6</v>
      </c>
      <c r="H60" s="7">
        <v>5</v>
      </c>
      <c r="I60" s="7">
        <v>4</v>
      </c>
      <c r="J60" s="7">
        <v>3</v>
      </c>
      <c r="K60" s="7">
        <v>2</v>
      </c>
      <c r="L60" s="8">
        <v>1</v>
      </c>
      <c r="M60" s="7">
        <v>2</v>
      </c>
      <c r="N60" s="7">
        <v>3</v>
      </c>
      <c r="O60" s="7">
        <v>4</v>
      </c>
      <c r="P60" s="7">
        <v>5</v>
      </c>
      <c r="Q60" s="7">
        <v>6</v>
      </c>
      <c r="R60" s="7">
        <v>7</v>
      </c>
      <c r="S60" s="7">
        <v>8</v>
      </c>
      <c r="T60" s="7">
        <v>9</v>
      </c>
      <c r="U60" s="1" t="s">
        <v>8</v>
      </c>
      <c r="W60" s="7" t="s">
        <v>7</v>
      </c>
      <c r="X60" s="15">
        <f>1/9</f>
        <v>0.1111111111111111</v>
      </c>
      <c r="Y60" s="15">
        <f>1/5</f>
        <v>0.2</v>
      </c>
      <c r="Z60" s="15">
        <f>1/5</f>
        <v>0.2</v>
      </c>
      <c r="AA60" s="14">
        <v>1</v>
      </c>
      <c r="AB60" s="18">
        <v>7</v>
      </c>
      <c r="AF60" s="56"/>
      <c r="AG60" s="64" t="s">
        <v>56</v>
      </c>
      <c r="AH60" s="64" t="s">
        <v>57</v>
      </c>
      <c r="AI60" s="64" t="s">
        <v>58</v>
      </c>
      <c r="AJ60" s="64" t="s">
        <v>59</v>
      </c>
      <c r="AK60" s="64" t="s">
        <v>60</v>
      </c>
      <c r="AL60" s="1" t="s">
        <v>27</v>
      </c>
      <c r="AP60" s="56" t="s">
        <v>6</v>
      </c>
      <c r="AQ60" s="59">
        <f>AL72</f>
        <v>4.8724867511766794</v>
      </c>
      <c r="AR60" s="55">
        <f>AL73</f>
        <v>4.1470821244573433</v>
      </c>
      <c r="AS60" s="62">
        <f>AL74</f>
        <v>4.9049515755219302</v>
      </c>
      <c r="AT60" s="55">
        <f>AL75</f>
        <v>5.9563781379387306</v>
      </c>
      <c r="AU60" s="55">
        <f>AL76</f>
        <v>2.9376927149107073</v>
      </c>
      <c r="AV60" s="61">
        <f t="shared" ref="AV60:AV62" si="18">SUM(AQ60:AU60)</f>
        <v>22.818591304005391</v>
      </c>
      <c r="AW60" s="1">
        <f>AV60/AV63</f>
        <v>0.13719508336604017</v>
      </c>
    </row>
    <row r="61" spans="2:49" x14ac:dyDescent="0.25">
      <c r="B61" s="6">
        <v>8</v>
      </c>
      <c r="C61" s="1" t="s">
        <v>6</v>
      </c>
      <c r="D61" s="7">
        <v>9</v>
      </c>
      <c r="E61" s="7">
        <v>8</v>
      </c>
      <c r="F61" s="7">
        <v>7</v>
      </c>
      <c r="G61" s="7">
        <v>6</v>
      </c>
      <c r="H61" s="9">
        <v>5</v>
      </c>
      <c r="I61" s="7">
        <v>4</v>
      </c>
      <c r="J61" s="7">
        <v>3</v>
      </c>
      <c r="K61" s="7">
        <v>2</v>
      </c>
      <c r="L61" s="8">
        <v>1</v>
      </c>
      <c r="M61" s="7">
        <v>2</v>
      </c>
      <c r="N61" s="7">
        <v>3</v>
      </c>
      <c r="O61" s="7">
        <v>4</v>
      </c>
      <c r="P61" s="7">
        <v>5</v>
      </c>
      <c r="Q61" s="7">
        <v>6</v>
      </c>
      <c r="R61" s="7">
        <v>7</v>
      </c>
      <c r="S61" s="7">
        <v>8</v>
      </c>
      <c r="T61" s="7">
        <v>9</v>
      </c>
      <c r="U61" s="1" t="s">
        <v>7</v>
      </c>
      <c r="W61" s="7" t="s">
        <v>8</v>
      </c>
      <c r="X61" s="18">
        <f>1/5</f>
        <v>0.2</v>
      </c>
      <c r="Y61" s="36">
        <f>1/5</f>
        <v>0.2</v>
      </c>
      <c r="Z61" s="36">
        <f>1/7</f>
        <v>0.14285714285714285</v>
      </c>
      <c r="AA61" s="36">
        <f>1/7</f>
        <v>0.14285714285714285</v>
      </c>
      <c r="AB61" s="14">
        <v>1</v>
      </c>
      <c r="AE61" t="s">
        <v>51</v>
      </c>
      <c r="AF61" s="56" t="s">
        <v>5</v>
      </c>
      <c r="AG61" s="62">
        <f>AF10*AF9</f>
        <v>2.2763713960992713</v>
      </c>
      <c r="AH61" s="55">
        <f>AG10*AF10</f>
        <v>2.2763713960992713</v>
      </c>
      <c r="AI61" s="55">
        <f>AH10*AF11</f>
        <v>0.64212766430003498</v>
      </c>
      <c r="AJ61" s="55">
        <f>AI10*AF12</f>
        <v>4.7135167209932778</v>
      </c>
      <c r="AK61" s="55">
        <f>AJ10*AF13</f>
        <v>0.51002057292575642</v>
      </c>
      <c r="AL61" s="61">
        <f>SUM(AG61:AK61)</f>
        <v>10.418407750417611</v>
      </c>
      <c r="AP61" s="56" t="s">
        <v>7</v>
      </c>
      <c r="AQ61" s="59">
        <f>AL83</f>
        <v>4.4986381928428347</v>
      </c>
      <c r="AR61" s="55">
        <f>AL84</f>
        <v>3.5306126153943471</v>
      </c>
      <c r="AS61" s="62">
        <f>AL85</f>
        <v>6.3049567146572221</v>
      </c>
      <c r="AT61" s="62">
        <f>AL86</f>
        <v>4.8529189889350226</v>
      </c>
      <c r="AU61" s="55">
        <f>AL87</f>
        <v>3.3500294001056319</v>
      </c>
      <c r="AV61" s="61">
        <f t="shared" si="18"/>
        <v>22.537155911935059</v>
      </c>
      <c r="AW61" s="1">
        <f>AV61/AV63</f>
        <v>0.1355029739994788</v>
      </c>
    </row>
    <row r="62" spans="2:49" x14ac:dyDescent="0.25">
      <c r="B62" s="6">
        <v>9</v>
      </c>
      <c r="C62" s="1" t="s">
        <v>6</v>
      </c>
      <c r="D62" s="7">
        <v>9</v>
      </c>
      <c r="E62" s="7">
        <v>8</v>
      </c>
      <c r="F62" s="9">
        <v>7</v>
      </c>
      <c r="G62" s="7">
        <v>6</v>
      </c>
      <c r="H62" s="7">
        <v>5</v>
      </c>
      <c r="I62" s="7">
        <v>4</v>
      </c>
      <c r="J62" s="7">
        <v>3</v>
      </c>
      <c r="K62" s="7">
        <v>2</v>
      </c>
      <c r="L62" s="8">
        <v>1</v>
      </c>
      <c r="M62" s="7">
        <v>2</v>
      </c>
      <c r="N62" s="7">
        <v>3</v>
      </c>
      <c r="O62" s="7">
        <v>4</v>
      </c>
      <c r="P62" s="7">
        <v>5</v>
      </c>
      <c r="Q62" s="7">
        <v>6</v>
      </c>
      <c r="R62" s="7">
        <v>7</v>
      </c>
      <c r="S62" s="7">
        <v>8</v>
      </c>
      <c r="T62" s="7">
        <v>9</v>
      </c>
      <c r="U62" s="1" t="s">
        <v>8</v>
      </c>
      <c r="AE62" t="s">
        <v>53</v>
      </c>
      <c r="AF62" s="56" t="s">
        <v>5</v>
      </c>
      <c r="AG62" s="59">
        <f>AF10*AG9</f>
        <v>1</v>
      </c>
      <c r="AH62" s="62">
        <f>AG10*AG10</f>
        <v>1</v>
      </c>
      <c r="AI62" s="55">
        <f>AH10*AG11</f>
        <v>1</v>
      </c>
      <c r="AJ62" s="55">
        <f>AI10*AG12</f>
        <v>0.99999999999999978</v>
      </c>
      <c r="AK62" s="55">
        <f>AJ10*AG13</f>
        <v>0.74385404247622855</v>
      </c>
      <c r="AL62" s="61">
        <f t="shared" ref="AL62:AL65" si="19">SUM(AG62:AK62)</f>
        <v>4.7438540424762285</v>
      </c>
      <c r="AP62" s="56" t="s">
        <v>8</v>
      </c>
      <c r="AQ62" s="59">
        <f>AL94</f>
        <v>10.761052853540249</v>
      </c>
      <c r="AR62" s="55">
        <f>AL95</f>
        <v>6.5232720244364994</v>
      </c>
      <c r="AS62" s="55">
        <f>AL96</f>
        <v>11.212974582187154</v>
      </c>
      <c r="AT62" s="55">
        <f>AL97</f>
        <v>15.001381118995083</v>
      </c>
      <c r="AU62" s="58">
        <f>AL98</f>
        <v>4.3726945475597141</v>
      </c>
      <c r="AV62" s="61">
        <f t="shared" si="18"/>
        <v>47.871375126718704</v>
      </c>
      <c r="AW62" s="1">
        <f>AV62/AV63</f>
        <v>0.28782308311049465</v>
      </c>
    </row>
    <row r="63" spans="2:49" x14ac:dyDescent="0.25">
      <c r="B63" s="6">
        <v>10</v>
      </c>
      <c r="C63" s="1" t="s">
        <v>7</v>
      </c>
      <c r="D63" s="7">
        <v>9</v>
      </c>
      <c r="E63" s="7">
        <v>8</v>
      </c>
      <c r="F63" s="9">
        <v>7</v>
      </c>
      <c r="G63" s="7">
        <v>6</v>
      </c>
      <c r="H63" s="7">
        <v>5</v>
      </c>
      <c r="I63" s="7">
        <v>4</v>
      </c>
      <c r="J63" s="7">
        <v>3</v>
      </c>
      <c r="K63" s="7">
        <v>2</v>
      </c>
      <c r="L63" s="8">
        <v>1</v>
      </c>
      <c r="M63" s="7">
        <v>2</v>
      </c>
      <c r="N63" s="7">
        <v>3</v>
      </c>
      <c r="O63" s="7">
        <v>4</v>
      </c>
      <c r="P63" s="7">
        <v>5</v>
      </c>
      <c r="Q63" s="7">
        <v>6</v>
      </c>
      <c r="R63" s="7">
        <v>7</v>
      </c>
      <c r="S63" s="7">
        <v>8</v>
      </c>
      <c r="T63" s="7">
        <v>9</v>
      </c>
      <c r="U63" s="1" t="s">
        <v>8</v>
      </c>
      <c r="AE63" t="s">
        <v>52</v>
      </c>
      <c r="AF63" s="56" t="s">
        <v>5</v>
      </c>
      <c r="AG63" s="59">
        <f>AF10*AH9</f>
        <v>5.3703683966086819</v>
      </c>
      <c r="AH63" s="55">
        <f>AG10*AH10</f>
        <v>1.5148943273730502</v>
      </c>
      <c r="AI63" s="62">
        <f>AH10*AH11</f>
        <v>1.5148943273730502</v>
      </c>
      <c r="AJ63" s="55">
        <f>AI10*AH12</f>
        <v>5.6609204325629223</v>
      </c>
      <c r="AK63" s="55">
        <f>AJ10*AH13</f>
        <v>0.27319461092482583</v>
      </c>
      <c r="AL63" s="61">
        <f t="shared" si="19"/>
        <v>14.334272094842529</v>
      </c>
      <c r="AP63" s="188" t="s">
        <v>66</v>
      </c>
      <c r="AQ63" s="189"/>
      <c r="AR63" s="189"/>
      <c r="AS63" s="189"/>
      <c r="AT63" s="189"/>
      <c r="AU63" s="190"/>
      <c r="AV63" s="66">
        <f>AL55+AL66+AL77+AL88+AL99</f>
        <v>166.32222339283672</v>
      </c>
      <c r="AW63" s="42">
        <f>SUM(AW58:AW62)</f>
        <v>1</v>
      </c>
    </row>
    <row r="64" spans="2:49" x14ac:dyDescent="0.25">
      <c r="AE64" t="s">
        <v>54</v>
      </c>
      <c r="AF64" s="56" t="s">
        <v>5</v>
      </c>
      <c r="AG64" s="59">
        <f>AF10*AI9</f>
        <v>1.9278189926715499</v>
      </c>
      <c r="AH64" s="55">
        <f>AG10*AI10</f>
        <v>4.2108985478982106</v>
      </c>
      <c r="AI64" s="62">
        <f>AH10*AI11</f>
        <v>1.1268602693407508</v>
      </c>
      <c r="AJ64" s="62">
        <f>AI10*AI12</f>
        <v>4.2108985478982106</v>
      </c>
      <c r="AK64" s="55">
        <f>AJ10*AI13</f>
        <v>0.40152152376925376</v>
      </c>
      <c r="AL64" s="61">
        <f t="shared" si="19"/>
        <v>11.877997881577976</v>
      </c>
    </row>
    <row r="65" spans="2:48" x14ac:dyDescent="0.25">
      <c r="AE65" t="s">
        <v>55</v>
      </c>
      <c r="AF65" s="56" t="s">
        <v>5</v>
      </c>
      <c r="AG65" s="59">
        <f>AF10*AJ9</f>
        <v>1.1136194355702462</v>
      </c>
      <c r="AH65" s="55">
        <f>AG10*AJ10</f>
        <v>0.30467070387550765</v>
      </c>
      <c r="AI65" s="55">
        <f>AH10*AJ11</f>
        <v>1.5288548228812704</v>
      </c>
      <c r="AJ65" s="55">
        <f>AI10*AJ12</f>
        <v>2.8914919248452424</v>
      </c>
      <c r="AK65" s="58">
        <f>AJ10*AJ13</f>
        <v>0.30467070387550765</v>
      </c>
      <c r="AL65" s="61">
        <f t="shared" si="19"/>
        <v>6.1433075910477744</v>
      </c>
    </row>
    <row r="66" spans="2:48" x14ac:dyDescent="0.25">
      <c r="AF66" s="60" t="s">
        <v>27</v>
      </c>
      <c r="AG66" s="58"/>
      <c r="AH66" s="58"/>
      <c r="AI66" s="58"/>
      <c r="AJ66" s="58"/>
      <c r="AK66" s="58"/>
      <c r="AL66" s="61">
        <f>SUM(AL61:AL65)</f>
        <v>47.517839360362117</v>
      </c>
    </row>
    <row r="67" spans="2:48" x14ac:dyDescent="0.25">
      <c r="B67" s="175" t="s">
        <v>32</v>
      </c>
      <c r="C67" s="176"/>
      <c r="AQ67" s="27"/>
      <c r="AR67" s="152" t="s">
        <v>67</v>
      </c>
      <c r="AS67" s="152"/>
      <c r="AT67" s="152"/>
    </row>
    <row r="68" spans="2:48" x14ac:dyDescent="0.25">
      <c r="B68" s="158" t="s">
        <v>3</v>
      </c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60"/>
      <c r="AR68" s="6" t="s">
        <v>68</v>
      </c>
      <c r="AS68" s="6" t="s">
        <v>12</v>
      </c>
      <c r="AT68" s="6" t="s">
        <v>69</v>
      </c>
    </row>
    <row r="69" spans="2:48" x14ac:dyDescent="0.25">
      <c r="B69" s="161" t="s">
        <v>1</v>
      </c>
      <c r="C69" s="157" t="s">
        <v>17</v>
      </c>
      <c r="D69" s="162" t="s">
        <v>2</v>
      </c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U69" s="157" t="s">
        <v>18</v>
      </c>
      <c r="AF69" s="181" t="s">
        <v>48</v>
      </c>
      <c r="AG69" s="182"/>
      <c r="AH69" s="182"/>
      <c r="AI69" s="182"/>
      <c r="AJ69" s="182"/>
      <c r="AK69" s="183"/>
      <c r="AR69" s="151">
        <f>(AF14*AW58)+(AG14*AW59)+(AH14*AW60)+(AI14*AW61)+(AJ14*AW62)</f>
        <v>5.4445826072401831</v>
      </c>
      <c r="AS69" s="151">
        <f>(AR69-5)/(5-1)</f>
        <v>0.11114565181004576</v>
      </c>
      <c r="AT69" s="187">
        <f>AS69/1.12</f>
        <v>9.9237189116112276E-2</v>
      </c>
      <c r="AV69" s="73"/>
    </row>
    <row r="70" spans="2:48" x14ac:dyDescent="0.25">
      <c r="B70" s="161"/>
      <c r="C70" s="157"/>
      <c r="D70" s="165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7"/>
      <c r="U70" s="157"/>
      <c r="AF70" s="184" t="s">
        <v>61</v>
      </c>
      <c r="AG70" s="185"/>
      <c r="AH70" s="185"/>
      <c r="AI70" s="185"/>
      <c r="AJ70" s="185"/>
      <c r="AK70" s="186"/>
      <c r="AR70" s="151"/>
      <c r="AS70" s="151"/>
      <c r="AT70" s="187"/>
    </row>
    <row r="71" spans="2:48" x14ac:dyDescent="0.25">
      <c r="B71" s="6">
        <v>1</v>
      </c>
      <c r="C71" s="1" t="s">
        <v>4</v>
      </c>
      <c r="D71" s="7">
        <v>9</v>
      </c>
      <c r="E71" s="7">
        <v>8</v>
      </c>
      <c r="F71" s="7">
        <v>7</v>
      </c>
      <c r="G71" s="7">
        <v>6</v>
      </c>
      <c r="H71" s="7">
        <v>5</v>
      </c>
      <c r="I71" s="7">
        <v>4</v>
      </c>
      <c r="J71" s="7">
        <v>3</v>
      </c>
      <c r="K71" s="7">
        <v>2</v>
      </c>
      <c r="L71" s="8">
        <v>1</v>
      </c>
      <c r="M71" s="7">
        <v>2</v>
      </c>
      <c r="N71" s="7">
        <v>3</v>
      </c>
      <c r="O71" s="7">
        <v>4</v>
      </c>
      <c r="P71" s="7">
        <v>5</v>
      </c>
      <c r="Q71" s="7">
        <v>6</v>
      </c>
      <c r="R71" s="7">
        <v>7</v>
      </c>
      <c r="S71" s="7">
        <v>8</v>
      </c>
      <c r="T71" s="9">
        <v>9</v>
      </c>
      <c r="U71" s="1" t="s">
        <v>5</v>
      </c>
      <c r="AF71" s="56"/>
      <c r="AG71" s="64" t="s">
        <v>56</v>
      </c>
      <c r="AH71" s="64" t="s">
        <v>57</v>
      </c>
      <c r="AI71" s="64" t="s">
        <v>58</v>
      </c>
      <c r="AJ71" s="64" t="s">
        <v>59</v>
      </c>
      <c r="AK71" s="64" t="s">
        <v>60</v>
      </c>
      <c r="AL71" s="1" t="s">
        <v>27</v>
      </c>
    </row>
    <row r="72" spans="2:48" x14ac:dyDescent="0.25">
      <c r="B72" s="6">
        <v>2</v>
      </c>
      <c r="C72" s="1" t="s">
        <v>4</v>
      </c>
      <c r="D72" s="9">
        <v>9</v>
      </c>
      <c r="E72" s="7">
        <v>8</v>
      </c>
      <c r="F72" s="7">
        <v>7</v>
      </c>
      <c r="G72" s="7">
        <v>6</v>
      </c>
      <c r="H72" s="7">
        <v>5</v>
      </c>
      <c r="I72" s="7">
        <v>4</v>
      </c>
      <c r="J72" s="7">
        <v>3</v>
      </c>
      <c r="K72" s="7">
        <v>2</v>
      </c>
      <c r="L72" s="8">
        <v>1</v>
      </c>
      <c r="M72" s="7">
        <v>2</v>
      </c>
      <c r="N72" s="7">
        <v>3</v>
      </c>
      <c r="O72" s="7">
        <v>4</v>
      </c>
      <c r="P72" s="7">
        <v>5</v>
      </c>
      <c r="Q72" s="7">
        <v>6</v>
      </c>
      <c r="R72" s="7">
        <v>7</v>
      </c>
      <c r="S72" s="7">
        <v>8</v>
      </c>
      <c r="T72" s="7">
        <v>9</v>
      </c>
      <c r="U72" s="1" t="s">
        <v>6</v>
      </c>
      <c r="W72" s="131" t="s">
        <v>22</v>
      </c>
      <c r="X72" s="132"/>
      <c r="Y72" s="132"/>
      <c r="Z72" s="132"/>
      <c r="AA72" s="132"/>
      <c r="AB72" s="133"/>
      <c r="AE72" t="s">
        <v>51</v>
      </c>
      <c r="AF72" s="56" t="s">
        <v>6</v>
      </c>
      <c r="AG72" s="62">
        <f>AF11*AF9</f>
        <v>0.42387620885315247</v>
      </c>
      <c r="AH72" s="55">
        <f>AG11*AF10</f>
        <v>1.502660188877124</v>
      </c>
      <c r="AI72" s="55">
        <f>AH11*AF11</f>
        <v>0.42387620885315247</v>
      </c>
      <c r="AJ72" s="55">
        <f>AI11*AF12</f>
        <v>0.83264140118982088</v>
      </c>
      <c r="AK72" s="55">
        <f>AJ11*AF13</f>
        <v>1.6894327434034293</v>
      </c>
      <c r="AL72" s="61">
        <f>SUM(AG72:AK72)</f>
        <v>4.8724867511766794</v>
      </c>
    </row>
    <row r="73" spans="2:48" x14ac:dyDescent="0.25">
      <c r="B73" s="6">
        <v>3</v>
      </c>
      <c r="C73" s="1" t="s">
        <v>4</v>
      </c>
      <c r="D73" s="7">
        <v>9</v>
      </c>
      <c r="E73" s="7">
        <v>8</v>
      </c>
      <c r="F73" s="7">
        <v>7</v>
      </c>
      <c r="G73" s="7">
        <v>6</v>
      </c>
      <c r="H73" s="7">
        <v>5</v>
      </c>
      <c r="I73" s="7">
        <v>4</v>
      </c>
      <c r="J73" s="7">
        <v>3</v>
      </c>
      <c r="K73" s="7">
        <v>2</v>
      </c>
      <c r="L73" s="8">
        <v>1</v>
      </c>
      <c r="M73" s="7">
        <v>2</v>
      </c>
      <c r="N73" s="7">
        <v>3</v>
      </c>
      <c r="O73" s="7">
        <v>4</v>
      </c>
      <c r="P73" s="7">
        <v>5</v>
      </c>
      <c r="Q73" s="7">
        <v>6</v>
      </c>
      <c r="R73" s="7">
        <v>7</v>
      </c>
      <c r="S73" s="7">
        <v>8</v>
      </c>
      <c r="T73" s="9">
        <v>9</v>
      </c>
      <c r="U73" s="1" t="s">
        <v>7</v>
      </c>
      <c r="W73" s="31" t="s">
        <v>0</v>
      </c>
      <c r="X73" s="7" t="s">
        <v>4</v>
      </c>
      <c r="Y73" s="7" t="s">
        <v>5</v>
      </c>
      <c r="Z73" s="7" t="s">
        <v>6</v>
      </c>
      <c r="AA73" s="7" t="s">
        <v>7</v>
      </c>
      <c r="AB73" s="7" t="s">
        <v>8</v>
      </c>
      <c r="AE73" t="s">
        <v>53</v>
      </c>
      <c r="AF73" s="56" t="s">
        <v>6</v>
      </c>
      <c r="AG73" s="59">
        <f>AF11*AG9</f>
        <v>0.18620696498800474</v>
      </c>
      <c r="AH73" s="62">
        <f>AG11*AG10</f>
        <v>0.66011205001610984</v>
      </c>
      <c r="AI73" s="55">
        <f>AH11*AG11</f>
        <v>0.66011205001610984</v>
      </c>
      <c r="AJ73" s="55">
        <f>AI11*AG12</f>
        <v>0.17664971834752682</v>
      </c>
      <c r="AK73" s="55">
        <f>AJ11*AG13</f>
        <v>2.4640013410895918</v>
      </c>
      <c r="AL73" s="61">
        <f t="shared" ref="AL73:AL76" si="20">SUM(AG73:AK73)</f>
        <v>4.1470821244573433</v>
      </c>
    </row>
    <row r="74" spans="2:48" x14ac:dyDescent="0.25">
      <c r="B74" s="6">
        <v>4</v>
      </c>
      <c r="C74" s="1" t="s">
        <v>4</v>
      </c>
      <c r="D74" s="9">
        <v>9</v>
      </c>
      <c r="E74" s="7">
        <v>8</v>
      </c>
      <c r="F74" s="7">
        <v>7</v>
      </c>
      <c r="G74" s="7">
        <v>6</v>
      </c>
      <c r="H74" s="7">
        <v>5</v>
      </c>
      <c r="I74" s="7">
        <v>4</v>
      </c>
      <c r="J74" s="7">
        <v>3</v>
      </c>
      <c r="K74" s="7">
        <v>2</v>
      </c>
      <c r="L74" s="8">
        <v>1</v>
      </c>
      <c r="M74" s="7">
        <v>2</v>
      </c>
      <c r="N74" s="7">
        <v>3</v>
      </c>
      <c r="O74" s="7">
        <v>4</v>
      </c>
      <c r="P74" s="7">
        <v>5</v>
      </c>
      <c r="Q74" s="7">
        <v>6</v>
      </c>
      <c r="R74" s="7">
        <v>7</v>
      </c>
      <c r="S74" s="7">
        <v>8</v>
      </c>
      <c r="T74" s="7">
        <v>9</v>
      </c>
      <c r="U74" s="1" t="s">
        <v>8</v>
      </c>
      <c r="W74" s="16" t="s">
        <v>4</v>
      </c>
      <c r="X74" s="14">
        <v>1</v>
      </c>
      <c r="Y74" s="15">
        <f>1/5</f>
        <v>0.2</v>
      </c>
      <c r="Z74" s="18">
        <f>1/3</f>
        <v>0.33333333333333331</v>
      </c>
      <c r="AA74" s="15">
        <f>1/9</f>
        <v>0.1111111111111111</v>
      </c>
      <c r="AB74" s="18">
        <v>7</v>
      </c>
      <c r="AE74" t="s">
        <v>52</v>
      </c>
      <c r="AF74" s="56" t="s">
        <v>6</v>
      </c>
      <c r="AG74" s="59">
        <f>AF11*AH9</f>
        <v>0.99999999999999989</v>
      </c>
      <c r="AH74" s="55">
        <f>AG11*AH10</f>
        <v>1</v>
      </c>
      <c r="AI74" s="62">
        <f>AH11*AH11</f>
        <v>1</v>
      </c>
      <c r="AJ74" s="55">
        <f>AI11*AH12</f>
        <v>1.0000000000000002</v>
      </c>
      <c r="AK74" s="55">
        <f>AJ11*AH13</f>
        <v>0.90495157552193051</v>
      </c>
      <c r="AL74" s="61">
        <f t="shared" si="20"/>
        <v>4.9049515755219302</v>
      </c>
    </row>
    <row r="75" spans="2:48" x14ac:dyDescent="0.25">
      <c r="B75" s="6">
        <v>5</v>
      </c>
      <c r="C75" s="1" t="s">
        <v>5</v>
      </c>
      <c r="D75" s="9">
        <v>9</v>
      </c>
      <c r="E75" s="7">
        <v>8</v>
      </c>
      <c r="F75" s="7">
        <v>7</v>
      </c>
      <c r="G75" s="7">
        <v>6</v>
      </c>
      <c r="H75" s="7">
        <v>5</v>
      </c>
      <c r="I75" s="7">
        <v>4</v>
      </c>
      <c r="J75" s="7">
        <v>3</v>
      </c>
      <c r="K75" s="7">
        <v>2</v>
      </c>
      <c r="L75" s="8">
        <v>1</v>
      </c>
      <c r="M75" s="7">
        <v>2</v>
      </c>
      <c r="N75" s="7">
        <v>3</v>
      </c>
      <c r="O75" s="7">
        <v>4</v>
      </c>
      <c r="P75" s="7">
        <v>5</v>
      </c>
      <c r="Q75" s="7">
        <v>6</v>
      </c>
      <c r="R75" s="7">
        <v>7</v>
      </c>
      <c r="S75" s="7">
        <v>8</v>
      </c>
      <c r="T75" s="7">
        <v>9</v>
      </c>
      <c r="U75" s="1" t="s">
        <v>6</v>
      </c>
      <c r="W75" s="7" t="s">
        <v>5</v>
      </c>
      <c r="X75" s="18">
        <v>5</v>
      </c>
      <c r="Y75" s="14">
        <v>1</v>
      </c>
      <c r="Z75" s="18">
        <v>3</v>
      </c>
      <c r="AA75" s="18">
        <v>5</v>
      </c>
      <c r="AB75" s="18">
        <v>9</v>
      </c>
      <c r="AE75" t="s">
        <v>54</v>
      </c>
      <c r="AF75" s="56" t="s">
        <v>6</v>
      </c>
      <c r="AG75" s="59">
        <f>AF11*AI9</f>
        <v>0.35897332367160184</v>
      </c>
      <c r="AH75" s="55">
        <f>AG11*AI10</f>
        <v>2.7796648728629481</v>
      </c>
      <c r="AI75" s="62">
        <f>AH11*AI11</f>
        <v>0.74385404247622877</v>
      </c>
      <c r="AJ75" s="62">
        <f>AI11*AI12</f>
        <v>0.74385404247622877</v>
      </c>
      <c r="AK75" s="55">
        <f>AJ11*AI13</f>
        <v>1.3300318564517237</v>
      </c>
      <c r="AL75" s="61">
        <f t="shared" si="20"/>
        <v>5.9563781379387306</v>
      </c>
    </row>
    <row r="76" spans="2:48" x14ac:dyDescent="0.25">
      <c r="B76" s="6">
        <v>6</v>
      </c>
      <c r="C76" s="1" t="s">
        <v>5</v>
      </c>
      <c r="D76" s="9">
        <v>9</v>
      </c>
      <c r="E76" s="7">
        <v>8</v>
      </c>
      <c r="F76" s="7">
        <v>7</v>
      </c>
      <c r="G76" s="7">
        <v>6</v>
      </c>
      <c r="H76" s="7">
        <v>5</v>
      </c>
      <c r="I76" s="7">
        <v>4</v>
      </c>
      <c r="J76" s="7">
        <v>3</v>
      </c>
      <c r="K76" s="7">
        <v>2</v>
      </c>
      <c r="L76" s="8">
        <v>1</v>
      </c>
      <c r="M76" s="7">
        <v>2</v>
      </c>
      <c r="N76" s="7">
        <v>3</v>
      </c>
      <c r="O76" s="7">
        <v>4</v>
      </c>
      <c r="P76" s="7">
        <v>5</v>
      </c>
      <c r="Q76" s="7">
        <v>6</v>
      </c>
      <c r="R76" s="7">
        <v>7</v>
      </c>
      <c r="S76" s="7">
        <v>8</v>
      </c>
      <c r="T76" s="7">
        <v>9</v>
      </c>
      <c r="U76" s="1" t="s">
        <v>7</v>
      </c>
      <c r="W76" s="7" t="s">
        <v>6</v>
      </c>
      <c r="X76" s="15">
        <v>3</v>
      </c>
      <c r="Y76" s="15">
        <f>1/3</f>
        <v>0.33333333333333331</v>
      </c>
      <c r="Z76" s="14">
        <v>1</v>
      </c>
      <c r="AA76" s="36">
        <f>1/9</f>
        <v>0.1111111111111111</v>
      </c>
      <c r="AB76" s="15">
        <f>1/3</f>
        <v>0.33333333333333331</v>
      </c>
      <c r="AE76" t="s">
        <v>55</v>
      </c>
      <c r="AF76" s="56" t="s">
        <v>6</v>
      </c>
      <c r="AG76" s="59">
        <f>AF11*AJ9</f>
        <v>0.20736369524919043</v>
      </c>
      <c r="AH76" s="55">
        <f>AG11*AJ10</f>
        <v>0.2011168029151125</v>
      </c>
      <c r="AI76" s="55">
        <f>AH11*AJ11</f>
        <v>1.009215491309172</v>
      </c>
      <c r="AJ76" s="55">
        <f>AI11*AJ12</f>
        <v>0.51078123412806042</v>
      </c>
      <c r="AK76" s="58">
        <f>AJ11*AJ13</f>
        <v>1.009215491309172</v>
      </c>
      <c r="AL76" s="61">
        <f t="shared" si="20"/>
        <v>2.9376927149107073</v>
      </c>
    </row>
    <row r="77" spans="2:48" x14ac:dyDescent="0.25">
      <c r="B77" s="6">
        <v>7</v>
      </c>
      <c r="C77" s="1" t="s">
        <v>9</v>
      </c>
      <c r="D77" s="9">
        <v>9</v>
      </c>
      <c r="E77" s="7">
        <v>8</v>
      </c>
      <c r="F77" s="7">
        <v>7</v>
      </c>
      <c r="G77" s="7">
        <v>6</v>
      </c>
      <c r="H77" s="7">
        <v>5</v>
      </c>
      <c r="I77" s="7">
        <v>4</v>
      </c>
      <c r="J77" s="7">
        <v>3</v>
      </c>
      <c r="K77" s="7">
        <v>2</v>
      </c>
      <c r="L77" s="8">
        <v>1</v>
      </c>
      <c r="M77" s="7">
        <v>2</v>
      </c>
      <c r="N77" s="7">
        <v>3</v>
      </c>
      <c r="O77" s="7">
        <v>4</v>
      </c>
      <c r="P77" s="7">
        <v>5</v>
      </c>
      <c r="Q77" s="7">
        <v>6</v>
      </c>
      <c r="R77" s="7">
        <v>7</v>
      </c>
      <c r="S77" s="7">
        <v>8</v>
      </c>
      <c r="T77" s="7">
        <v>9</v>
      </c>
      <c r="U77" s="1" t="s">
        <v>8</v>
      </c>
      <c r="W77" s="7" t="s">
        <v>7</v>
      </c>
      <c r="X77" s="18">
        <v>9</v>
      </c>
      <c r="Y77" s="36">
        <f>1/5</f>
        <v>0.2</v>
      </c>
      <c r="Z77" s="18">
        <v>9</v>
      </c>
      <c r="AA77" s="14">
        <v>1</v>
      </c>
      <c r="AB77" s="18">
        <v>9</v>
      </c>
      <c r="AF77" s="60" t="s">
        <v>27</v>
      </c>
      <c r="AG77" s="58"/>
      <c r="AH77" s="58"/>
      <c r="AI77" s="58"/>
      <c r="AJ77" s="58"/>
      <c r="AK77" s="58"/>
      <c r="AL77" s="61">
        <f>SUM(AL72:AL76)</f>
        <v>22.818591304005391</v>
      </c>
    </row>
    <row r="78" spans="2:48" x14ac:dyDescent="0.25">
      <c r="B78" s="6">
        <v>8</v>
      </c>
      <c r="C78" s="1" t="s">
        <v>6</v>
      </c>
      <c r="D78" s="7">
        <v>9</v>
      </c>
      <c r="E78" s="7">
        <v>8</v>
      </c>
      <c r="F78" s="7">
        <v>7</v>
      </c>
      <c r="G78" s="7">
        <v>6</v>
      </c>
      <c r="H78" s="7">
        <v>5</v>
      </c>
      <c r="I78" s="7">
        <v>4</v>
      </c>
      <c r="J78" s="7">
        <v>3</v>
      </c>
      <c r="K78" s="7">
        <v>2</v>
      </c>
      <c r="L78" s="8">
        <v>1</v>
      </c>
      <c r="M78" s="7">
        <v>2</v>
      </c>
      <c r="N78" s="7">
        <v>3</v>
      </c>
      <c r="O78" s="7">
        <v>4</v>
      </c>
      <c r="P78" s="7">
        <v>5</v>
      </c>
      <c r="Q78" s="7">
        <v>6</v>
      </c>
      <c r="R78" s="7">
        <v>7</v>
      </c>
      <c r="S78" s="7">
        <v>8</v>
      </c>
      <c r="T78" s="9">
        <v>9</v>
      </c>
      <c r="U78" s="1" t="s">
        <v>7</v>
      </c>
      <c r="W78" s="7" t="s">
        <v>8</v>
      </c>
      <c r="X78" s="36">
        <f>1/7</f>
        <v>0.14285714285714285</v>
      </c>
      <c r="Y78" s="36">
        <f>1/9</f>
        <v>0.1111111111111111</v>
      </c>
      <c r="Z78" s="18">
        <v>3</v>
      </c>
      <c r="AA78" s="36">
        <f>1/9</f>
        <v>0.1111111111111111</v>
      </c>
      <c r="AB78" s="14">
        <v>1</v>
      </c>
    </row>
    <row r="79" spans="2:48" x14ac:dyDescent="0.25">
      <c r="B79" s="6">
        <v>9</v>
      </c>
      <c r="C79" s="1" t="s">
        <v>6</v>
      </c>
      <c r="D79" s="7">
        <v>9</v>
      </c>
      <c r="E79" s="7">
        <v>8</v>
      </c>
      <c r="F79" s="7">
        <v>7</v>
      </c>
      <c r="G79" s="7">
        <v>6</v>
      </c>
      <c r="H79" s="7">
        <v>5</v>
      </c>
      <c r="I79" s="7">
        <v>4</v>
      </c>
      <c r="J79" s="7">
        <v>3</v>
      </c>
      <c r="K79" s="7">
        <v>2</v>
      </c>
      <c r="L79" s="8">
        <v>1</v>
      </c>
      <c r="M79" s="7">
        <v>2</v>
      </c>
      <c r="N79" s="7">
        <v>3</v>
      </c>
      <c r="O79" s="7">
        <v>4</v>
      </c>
      <c r="P79" s="7">
        <v>5</v>
      </c>
      <c r="Q79" s="7">
        <v>6</v>
      </c>
      <c r="R79" s="7">
        <v>7</v>
      </c>
      <c r="S79" s="7">
        <v>8</v>
      </c>
      <c r="T79" s="9">
        <v>9</v>
      </c>
      <c r="U79" s="1" t="s">
        <v>8</v>
      </c>
    </row>
    <row r="80" spans="2:48" x14ac:dyDescent="0.25">
      <c r="B80" s="6">
        <v>10</v>
      </c>
      <c r="C80" s="1" t="s">
        <v>7</v>
      </c>
      <c r="D80" s="9">
        <v>9</v>
      </c>
      <c r="E80" s="7">
        <v>8</v>
      </c>
      <c r="F80" s="7">
        <v>7</v>
      </c>
      <c r="G80" s="7">
        <v>6</v>
      </c>
      <c r="H80" s="7">
        <v>5</v>
      </c>
      <c r="I80" s="7">
        <v>4</v>
      </c>
      <c r="J80" s="7">
        <v>3</v>
      </c>
      <c r="K80" s="7">
        <v>2</v>
      </c>
      <c r="L80" s="8">
        <v>1</v>
      </c>
      <c r="M80" s="7">
        <v>2</v>
      </c>
      <c r="N80" s="7">
        <v>3</v>
      </c>
      <c r="O80" s="7">
        <v>4</v>
      </c>
      <c r="P80" s="7">
        <v>5</v>
      </c>
      <c r="Q80" s="7">
        <v>6</v>
      </c>
      <c r="R80" s="7">
        <v>7</v>
      </c>
      <c r="S80" s="7">
        <v>8</v>
      </c>
      <c r="T80" s="7">
        <v>9</v>
      </c>
      <c r="U80" s="1" t="s">
        <v>8</v>
      </c>
      <c r="AF80" s="181" t="s">
        <v>48</v>
      </c>
      <c r="AG80" s="182"/>
      <c r="AH80" s="182"/>
      <c r="AI80" s="182"/>
      <c r="AJ80" s="182"/>
      <c r="AK80" s="183"/>
    </row>
    <row r="81" spans="2:38" x14ac:dyDescent="0.25">
      <c r="AF81" s="184" t="s">
        <v>62</v>
      </c>
      <c r="AG81" s="185"/>
      <c r="AH81" s="185"/>
      <c r="AI81" s="185"/>
      <c r="AJ81" s="185"/>
      <c r="AK81" s="186"/>
    </row>
    <row r="82" spans="2:38" x14ac:dyDescent="0.25">
      <c r="AF82" s="56"/>
      <c r="AG82" s="64" t="s">
        <v>56</v>
      </c>
      <c r="AH82" s="64" t="s">
        <v>57</v>
      </c>
      <c r="AI82" s="64" t="s">
        <v>58</v>
      </c>
      <c r="AJ82" s="64" t="s">
        <v>59</v>
      </c>
      <c r="AK82" s="64" t="s">
        <v>60</v>
      </c>
      <c r="AL82" s="1" t="s">
        <v>27</v>
      </c>
    </row>
    <row r="83" spans="2:38" x14ac:dyDescent="0.25">
      <c r="AE83" t="s">
        <v>51</v>
      </c>
      <c r="AF83" s="56" t="s">
        <v>7</v>
      </c>
      <c r="AG83" s="62">
        <f>AF12*AF9</f>
        <v>1.1193612639625192</v>
      </c>
      <c r="AH83" s="55">
        <f>AG12*AF10</f>
        <v>0.54059041560986509</v>
      </c>
      <c r="AI83" s="55">
        <f>AH12*AF11</f>
        <v>0.56983787765957894</v>
      </c>
      <c r="AJ83" s="55">
        <f>AI12*AF12</f>
        <v>1.1193612639625192</v>
      </c>
      <c r="AK83" s="55">
        <f>AJ12*AF13</f>
        <v>1.1494873716483525</v>
      </c>
      <c r="AL83" s="61">
        <f>SUM(AG83:AK83)</f>
        <v>4.4986381928428347</v>
      </c>
    </row>
    <row r="84" spans="2:38" x14ac:dyDescent="0.25">
      <c r="B84" s="175" t="s">
        <v>33</v>
      </c>
      <c r="C84" s="176"/>
      <c r="AE84" t="s">
        <v>53</v>
      </c>
      <c r="AF84" s="56" t="s">
        <v>7</v>
      </c>
      <c r="AG84" s="59">
        <f>AF12*AG9</f>
        <v>0.49173050842258276</v>
      </c>
      <c r="AH84" s="62">
        <f>AG12*AG10</f>
        <v>0.23747900563862567</v>
      </c>
      <c r="AI84" s="55">
        <f>AH12*AG11</f>
        <v>0.88742147292585971</v>
      </c>
      <c r="AJ84" s="55">
        <f>AI12*AG12</f>
        <v>0.23747900563862567</v>
      </c>
      <c r="AK84" s="55">
        <f>AJ12*AG13</f>
        <v>1.6765026227686533</v>
      </c>
      <c r="AL84" s="61">
        <f t="shared" ref="AL84:AL87" si="21">SUM(AG84:AK84)</f>
        <v>3.5306126153943471</v>
      </c>
    </row>
    <row r="85" spans="2:38" x14ac:dyDescent="0.25">
      <c r="B85" s="158" t="s">
        <v>3</v>
      </c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60"/>
      <c r="AE85" t="s">
        <v>52</v>
      </c>
      <c r="AF85" s="56" t="s">
        <v>7</v>
      </c>
      <c r="AG85" s="59">
        <f>AF12*AH9</f>
        <v>2.6407739820809577</v>
      </c>
      <c r="AH85" s="55">
        <f>AG12*AH10</f>
        <v>0.35975559851214661</v>
      </c>
      <c r="AI85" s="62">
        <f>AH12*AH11</f>
        <v>1.3443497553244217</v>
      </c>
      <c r="AJ85" s="55">
        <f>AI12*AH12</f>
        <v>1.3443497553244217</v>
      </c>
      <c r="AK85" s="55">
        <f>AJ12*AH13</f>
        <v>0.61572762341527365</v>
      </c>
      <c r="AL85" s="61">
        <f t="shared" si="21"/>
        <v>6.3049567146572221</v>
      </c>
    </row>
    <row r="86" spans="2:38" x14ac:dyDescent="0.25">
      <c r="B86" s="161" t="s">
        <v>1</v>
      </c>
      <c r="C86" s="157" t="s">
        <v>17</v>
      </c>
      <c r="D86" s="162" t="s">
        <v>2</v>
      </c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U86" s="157" t="s">
        <v>18</v>
      </c>
      <c r="AE86" t="s">
        <v>54</v>
      </c>
      <c r="AF86" s="56" t="s">
        <v>7</v>
      </c>
      <c r="AG86" s="59">
        <f>AF12*AI9</f>
        <v>0.94796741341309254</v>
      </c>
      <c r="AH86" s="55">
        <f>AG12*AI10</f>
        <v>0.99999999999999978</v>
      </c>
      <c r="AI86" s="62">
        <f>AH12*AI11</f>
        <v>1.0000000000000002</v>
      </c>
      <c r="AJ86" s="62">
        <f>AI12*AI12</f>
        <v>1</v>
      </c>
      <c r="AK86" s="55">
        <f>AJ12*AI13</f>
        <v>0.90495157552193051</v>
      </c>
      <c r="AL86" s="61">
        <f t="shared" si="21"/>
        <v>4.8529189889350226</v>
      </c>
    </row>
    <row r="87" spans="2:38" x14ac:dyDescent="0.25">
      <c r="B87" s="161"/>
      <c r="C87" s="157"/>
      <c r="D87" s="165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7"/>
      <c r="U87" s="157"/>
      <c r="AE87" t="s">
        <v>55</v>
      </c>
      <c r="AF87" s="56" t="s">
        <v>7</v>
      </c>
      <c r="AG87" s="59">
        <f>AF12*AJ9</f>
        <v>0.54760065124222679</v>
      </c>
      <c r="AH87" s="55">
        <f>AG12*AJ10</f>
        <v>7.2352895803575734E-2</v>
      </c>
      <c r="AI87" s="55">
        <f>AH12*AJ11</f>
        <v>1.3567385988111014</v>
      </c>
      <c r="AJ87" s="55">
        <f>AI12*AJ12</f>
        <v>0.68666862712436405</v>
      </c>
      <c r="AK87" s="58">
        <f>AJ12*AJ13</f>
        <v>0.68666862712436405</v>
      </c>
      <c r="AL87" s="61">
        <f t="shared" si="21"/>
        <v>3.3500294001056319</v>
      </c>
    </row>
    <row r="88" spans="2:38" x14ac:dyDescent="0.25">
      <c r="B88" s="30">
        <v>1</v>
      </c>
      <c r="C88" s="1" t="s">
        <v>4</v>
      </c>
      <c r="D88" s="7">
        <v>9</v>
      </c>
      <c r="E88" s="7">
        <v>8</v>
      </c>
      <c r="F88" s="7">
        <v>7</v>
      </c>
      <c r="G88" s="7">
        <v>6</v>
      </c>
      <c r="H88" s="7">
        <v>5</v>
      </c>
      <c r="I88" s="7">
        <v>4</v>
      </c>
      <c r="J88" s="7">
        <v>3</v>
      </c>
      <c r="K88" s="7">
        <v>2</v>
      </c>
      <c r="L88" s="8">
        <v>1</v>
      </c>
      <c r="M88" s="7">
        <v>2</v>
      </c>
      <c r="N88" s="7">
        <v>3</v>
      </c>
      <c r="O88" s="7">
        <v>4</v>
      </c>
      <c r="P88" s="7">
        <v>5</v>
      </c>
      <c r="Q88" s="7">
        <v>6</v>
      </c>
      <c r="R88" s="7">
        <v>7</v>
      </c>
      <c r="S88" s="7">
        <v>8</v>
      </c>
      <c r="T88" s="9">
        <v>9</v>
      </c>
      <c r="U88" s="1" t="s">
        <v>5</v>
      </c>
      <c r="W88" s="131" t="s">
        <v>23</v>
      </c>
      <c r="X88" s="132"/>
      <c r="Y88" s="132"/>
      <c r="Z88" s="132"/>
      <c r="AA88" s="132"/>
      <c r="AB88" s="133"/>
      <c r="AF88" s="60" t="s">
        <v>27</v>
      </c>
      <c r="AG88" s="58"/>
      <c r="AH88" s="58"/>
      <c r="AI88" s="58"/>
      <c r="AJ88" s="58"/>
      <c r="AK88" s="58"/>
      <c r="AL88" s="61">
        <f>SUM(AL83:AL87)</f>
        <v>22.537155911935059</v>
      </c>
    </row>
    <row r="89" spans="2:38" x14ac:dyDescent="0.25">
      <c r="B89" s="30">
        <v>2</v>
      </c>
      <c r="C89" s="1" t="s">
        <v>4</v>
      </c>
      <c r="D89" s="9">
        <v>9</v>
      </c>
      <c r="E89" s="7">
        <v>8</v>
      </c>
      <c r="F89" s="7">
        <v>7</v>
      </c>
      <c r="G89" s="7">
        <v>6</v>
      </c>
      <c r="H89" s="7">
        <v>5</v>
      </c>
      <c r="I89" s="7">
        <v>4</v>
      </c>
      <c r="J89" s="7">
        <v>3</v>
      </c>
      <c r="K89" s="7">
        <v>2</v>
      </c>
      <c r="L89" s="8">
        <v>1</v>
      </c>
      <c r="M89" s="7">
        <v>2</v>
      </c>
      <c r="N89" s="7">
        <v>3</v>
      </c>
      <c r="O89" s="7">
        <v>4</v>
      </c>
      <c r="P89" s="7">
        <v>5</v>
      </c>
      <c r="Q89" s="7">
        <v>6</v>
      </c>
      <c r="R89" s="7">
        <v>7</v>
      </c>
      <c r="S89" s="7">
        <v>8</v>
      </c>
      <c r="T89" s="7">
        <v>9</v>
      </c>
      <c r="U89" s="1" t="s">
        <v>6</v>
      </c>
      <c r="W89" s="31" t="s">
        <v>0</v>
      </c>
      <c r="X89" s="7" t="s">
        <v>4</v>
      </c>
      <c r="Y89" s="7" t="s">
        <v>5</v>
      </c>
      <c r="Z89" s="7" t="s">
        <v>6</v>
      </c>
      <c r="AA89" s="7" t="s">
        <v>7</v>
      </c>
      <c r="AB89" s="7" t="s">
        <v>8</v>
      </c>
    </row>
    <row r="90" spans="2:38" x14ac:dyDescent="0.25">
      <c r="B90" s="30">
        <v>3</v>
      </c>
      <c r="C90" s="1" t="s">
        <v>4</v>
      </c>
      <c r="D90" s="9">
        <v>9</v>
      </c>
      <c r="E90" s="7">
        <v>8</v>
      </c>
      <c r="F90" s="7">
        <v>7</v>
      </c>
      <c r="G90" s="7">
        <v>6</v>
      </c>
      <c r="H90" s="7">
        <v>5</v>
      </c>
      <c r="I90" s="7">
        <v>4</v>
      </c>
      <c r="J90" s="7">
        <v>3</v>
      </c>
      <c r="K90" s="7">
        <v>2</v>
      </c>
      <c r="L90" s="8">
        <v>1</v>
      </c>
      <c r="M90" s="7">
        <v>2</v>
      </c>
      <c r="N90" s="7">
        <v>3</v>
      </c>
      <c r="O90" s="7">
        <v>4</v>
      </c>
      <c r="P90" s="7">
        <v>5</v>
      </c>
      <c r="Q90" s="7">
        <v>6</v>
      </c>
      <c r="R90" s="7">
        <v>7</v>
      </c>
      <c r="S90" s="7">
        <v>8</v>
      </c>
      <c r="T90" s="7">
        <v>9</v>
      </c>
      <c r="U90" s="1" t="s">
        <v>7</v>
      </c>
      <c r="W90" s="16" t="s">
        <v>4</v>
      </c>
      <c r="X90" s="14">
        <v>1</v>
      </c>
      <c r="Y90" s="15">
        <f>1/3</f>
        <v>0.33333333333333331</v>
      </c>
      <c r="Z90" s="18">
        <v>3</v>
      </c>
      <c r="AA90" s="18">
        <v>5</v>
      </c>
      <c r="AB90" s="15">
        <f>1/3</f>
        <v>0.33333333333333331</v>
      </c>
    </row>
    <row r="91" spans="2:38" x14ac:dyDescent="0.25">
      <c r="B91" s="30">
        <v>4</v>
      </c>
      <c r="C91" s="1" t="s">
        <v>4</v>
      </c>
      <c r="D91" s="7">
        <v>9</v>
      </c>
      <c r="E91" s="7">
        <v>8</v>
      </c>
      <c r="F91" s="7">
        <v>7</v>
      </c>
      <c r="G91" s="7">
        <v>6</v>
      </c>
      <c r="H91" s="7">
        <v>5</v>
      </c>
      <c r="I91" s="7">
        <v>4</v>
      </c>
      <c r="J91" s="7">
        <v>3</v>
      </c>
      <c r="K91" s="7">
        <v>2</v>
      </c>
      <c r="L91" s="8">
        <v>1</v>
      </c>
      <c r="M91" s="7">
        <v>2</v>
      </c>
      <c r="N91" s="7">
        <v>3</v>
      </c>
      <c r="O91" s="7">
        <v>4</v>
      </c>
      <c r="P91" s="7">
        <v>5</v>
      </c>
      <c r="Q91" s="7">
        <v>6</v>
      </c>
      <c r="R91" s="7">
        <v>7</v>
      </c>
      <c r="S91" s="7">
        <v>8</v>
      </c>
      <c r="T91" s="9">
        <v>9</v>
      </c>
      <c r="U91" s="1" t="s">
        <v>8</v>
      </c>
      <c r="W91" s="7" t="s">
        <v>5</v>
      </c>
      <c r="X91" s="18">
        <v>3</v>
      </c>
      <c r="Y91" s="14">
        <v>1</v>
      </c>
      <c r="Z91" s="18">
        <f>1/5</f>
        <v>0.2</v>
      </c>
      <c r="AA91" s="18">
        <v>9</v>
      </c>
      <c r="AB91" s="36">
        <f>1/9</f>
        <v>0.1111111111111111</v>
      </c>
      <c r="AF91" s="181" t="s">
        <v>48</v>
      </c>
      <c r="AG91" s="182"/>
      <c r="AH91" s="182"/>
      <c r="AI91" s="182"/>
      <c r="AJ91" s="182"/>
      <c r="AK91" s="183"/>
    </row>
    <row r="92" spans="2:38" x14ac:dyDescent="0.25">
      <c r="B92" s="30">
        <v>5</v>
      </c>
      <c r="C92" s="1" t="s">
        <v>5</v>
      </c>
      <c r="D92" s="9">
        <v>9</v>
      </c>
      <c r="E92" s="7">
        <v>8</v>
      </c>
      <c r="F92" s="7">
        <v>7</v>
      </c>
      <c r="G92" s="7">
        <v>6</v>
      </c>
      <c r="H92" s="7">
        <v>5</v>
      </c>
      <c r="I92" s="7">
        <v>4</v>
      </c>
      <c r="J92" s="7">
        <v>3</v>
      </c>
      <c r="K92" s="7">
        <v>2</v>
      </c>
      <c r="L92" s="8">
        <v>1</v>
      </c>
      <c r="M92" s="7">
        <v>2</v>
      </c>
      <c r="N92" s="7">
        <v>3</v>
      </c>
      <c r="O92" s="7">
        <v>4</v>
      </c>
      <c r="P92" s="7">
        <v>5</v>
      </c>
      <c r="Q92" s="7">
        <v>6</v>
      </c>
      <c r="R92" s="7">
        <v>7</v>
      </c>
      <c r="S92" s="7">
        <v>8</v>
      </c>
      <c r="T92" s="7">
        <v>9</v>
      </c>
      <c r="U92" s="1" t="s">
        <v>6</v>
      </c>
      <c r="W92" s="7" t="s">
        <v>6</v>
      </c>
      <c r="X92" s="15">
        <f>1/3</f>
        <v>0.33333333333333331</v>
      </c>
      <c r="Y92" s="15">
        <v>5</v>
      </c>
      <c r="Z92" s="14">
        <v>1</v>
      </c>
      <c r="AA92" s="18">
        <v>9</v>
      </c>
      <c r="AB92" s="15">
        <f>1/9</f>
        <v>0.1111111111111111</v>
      </c>
      <c r="AF92" s="184" t="s">
        <v>63</v>
      </c>
      <c r="AG92" s="185"/>
      <c r="AH92" s="185"/>
      <c r="AI92" s="185"/>
      <c r="AJ92" s="185"/>
      <c r="AK92" s="186"/>
    </row>
    <row r="93" spans="2:38" x14ac:dyDescent="0.25">
      <c r="B93" s="30">
        <v>6</v>
      </c>
      <c r="C93" s="1" t="s">
        <v>5</v>
      </c>
      <c r="D93" s="9">
        <v>9</v>
      </c>
      <c r="E93" s="7">
        <v>8</v>
      </c>
      <c r="F93" s="7">
        <v>7</v>
      </c>
      <c r="G93" s="7">
        <v>6</v>
      </c>
      <c r="H93" s="7">
        <v>5</v>
      </c>
      <c r="I93" s="7">
        <v>4</v>
      </c>
      <c r="J93" s="7">
        <v>3</v>
      </c>
      <c r="K93" s="7">
        <v>2</v>
      </c>
      <c r="L93" s="8">
        <v>1</v>
      </c>
      <c r="M93" s="7">
        <v>2</v>
      </c>
      <c r="N93" s="7">
        <v>3</v>
      </c>
      <c r="O93" s="7">
        <v>4</v>
      </c>
      <c r="P93" s="7">
        <v>5</v>
      </c>
      <c r="Q93" s="7">
        <v>6</v>
      </c>
      <c r="R93" s="7">
        <v>7</v>
      </c>
      <c r="S93" s="7">
        <v>8</v>
      </c>
      <c r="T93" s="7">
        <v>9</v>
      </c>
      <c r="U93" s="1" t="s">
        <v>7</v>
      </c>
      <c r="W93" s="7" t="s">
        <v>7</v>
      </c>
      <c r="X93" s="15">
        <f>1/9</f>
        <v>0.1111111111111111</v>
      </c>
      <c r="Y93" s="15">
        <f>1/9</f>
        <v>0.1111111111111111</v>
      </c>
      <c r="Z93" s="15">
        <f>1/9</f>
        <v>0.1111111111111111</v>
      </c>
      <c r="AA93" s="14">
        <v>1</v>
      </c>
      <c r="AB93" s="18">
        <v>9</v>
      </c>
      <c r="AF93" s="56"/>
      <c r="AG93" s="64" t="s">
        <v>56</v>
      </c>
      <c r="AH93" s="64" t="s">
        <v>57</v>
      </c>
      <c r="AI93" s="64" t="s">
        <v>58</v>
      </c>
      <c r="AJ93" s="64" t="s">
        <v>59</v>
      </c>
      <c r="AK93" s="64" t="s">
        <v>60</v>
      </c>
      <c r="AL93" s="1" t="s">
        <v>27</v>
      </c>
    </row>
    <row r="94" spans="2:38" x14ac:dyDescent="0.25">
      <c r="B94" s="30">
        <v>7</v>
      </c>
      <c r="C94" s="1" t="s">
        <v>9</v>
      </c>
      <c r="D94" s="7">
        <v>9</v>
      </c>
      <c r="E94" s="7">
        <v>8</v>
      </c>
      <c r="F94" s="7">
        <v>7</v>
      </c>
      <c r="G94" s="7">
        <v>6</v>
      </c>
      <c r="H94" s="7">
        <v>5</v>
      </c>
      <c r="I94" s="7">
        <v>4</v>
      </c>
      <c r="J94" s="7">
        <v>3</v>
      </c>
      <c r="K94" s="7">
        <v>2</v>
      </c>
      <c r="L94" s="8">
        <v>1</v>
      </c>
      <c r="M94" s="7">
        <v>2</v>
      </c>
      <c r="N94" s="7">
        <v>3</v>
      </c>
      <c r="O94" s="7">
        <v>4</v>
      </c>
      <c r="P94" s="7">
        <v>5</v>
      </c>
      <c r="Q94" s="7">
        <v>6</v>
      </c>
      <c r="R94" s="7">
        <v>7</v>
      </c>
      <c r="S94" s="7">
        <v>8</v>
      </c>
      <c r="T94" s="9">
        <v>9</v>
      </c>
      <c r="U94" s="1" t="s">
        <v>8</v>
      </c>
      <c r="W94" s="7" t="s">
        <v>8</v>
      </c>
      <c r="X94" s="18">
        <v>3</v>
      </c>
      <c r="Y94" s="18">
        <v>5</v>
      </c>
      <c r="Z94" s="18">
        <v>3</v>
      </c>
      <c r="AA94" s="36">
        <f>1/9</f>
        <v>0.1111111111111111</v>
      </c>
      <c r="AB94" s="14">
        <v>1</v>
      </c>
      <c r="AE94" t="s">
        <v>51</v>
      </c>
      <c r="AF94" s="56" t="s">
        <v>8</v>
      </c>
      <c r="AG94" s="62">
        <f>AF13*AF9</f>
        <v>1.674005956063821</v>
      </c>
      <c r="AH94" s="55">
        <f>AG13*AF10</f>
        <v>5.5577646410584922</v>
      </c>
      <c r="AI94" s="55">
        <f>AH13*AF11</f>
        <v>0.38008477508636618</v>
      </c>
      <c r="AJ94" s="55">
        <f>AI13*AF12</f>
        <v>1.4751915252677483</v>
      </c>
      <c r="AK94" s="55">
        <f>AJ13*AF13</f>
        <v>1.674005956063821</v>
      </c>
      <c r="AL94" s="61">
        <f>SUM(AG94:AK94)</f>
        <v>10.761052853540249</v>
      </c>
    </row>
    <row r="95" spans="2:38" x14ac:dyDescent="0.25">
      <c r="B95" s="30">
        <v>8</v>
      </c>
      <c r="C95" s="1" t="s">
        <v>6</v>
      </c>
      <c r="D95" s="9">
        <v>9</v>
      </c>
      <c r="E95" s="7">
        <v>8</v>
      </c>
      <c r="F95" s="7">
        <v>7</v>
      </c>
      <c r="G95" s="7">
        <v>6</v>
      </c>
      <c r="H95" s="7">
        <v>5</v>
      </c>
      <c r="I95" s="7">
        <v>4</v>
      </c>
      <c r="J95" s="7">
        <v>3</v>
      </c>
      <c r="K95" s="7">
        <v>2</v>
      </c>
      <c r="L95" s="8">
        <v>1</v>
      </c>
      <c r="M95" s="7">
        <v>2</v>
      </c>
      <c r="N95" s="7">
        <v>3</v>
      </c>
      <c r="O95" s="7">
        <v>4</v>
      </c>
      <c r="P95" s="7">
        <v>5</v>
      </c>
      <c r="Q95" s="7">
        <v>6</v>
      </c>
      <c r="R95" s="7">
        <v>7</v>
      </c>
      <c r="S95" s="7">
        <v>8</v>
      </c>
      <c r="T95" s="7">
        <v>9</v>
      </c>
      <c r="U95" s="1" t="s">
        <v>7</v>
      </c>
      <c r="AE95" t="s">
        <v>53</v>
      </c>
      <c r="AF95" s="56" t="s">
        <v>8</v>
      </c>
      <c r="AG95" s="59">
        <f>AF13*AG9</f>
        <v>0.73538349626618593</v>
      </c>
      <c r="AH95" s="62">
        <f>AG13*AG10</f>
        <v>2.4415017033609403</v>
      </c>
      <c r="AI95" s="55">
        <f>AH13*AG11</f>
        <v>0.59191465532120591</v>
      </c>
      <c r="AJ95" s="55">
        <f>AI13*AG12</f>
        <v>0.31297046612722768</v>
      </c>
      <c r="AK95" s="55">
        <f>AJ13*AG13</f>
        <v>2.4415017033609403</v>
      </c>
      <c r="AL95" s="61">
        <f t="shared" ref="AL95:AL98" si="22">SUM(AG95:AK95)</f>
        <v>6.5232720244364994</v>
      </c>
    </row>
    <row r="96" spans="2:38" x14ac:dyDescent="0.25">
      <c r="B96" s="30">
        <v>9</v>
      </c>
      <c r="C96" s="1" t="s">
        <v>6</v>
      </c>
      <c r="D96" s="7">
        <v>9</v>
      </c>
      <c r="E96" s="7">
        <v>8</v>
      </c>
      <c r="F96" s="7">
        <v>7</v>
      </c>
      <c r="G96" s="7">
        <v>6</v>
      </c>
      <c r="H96" s="7">
        <v>5</v>
      </c>
      <c r="I96" s="7">
        <v>4</v>
      </c>
      <c r="J96" s="7">
        <v>3</v>
      </c>
      <c r="K96" s="7">
        <v>2</v>
      </c>
      <c r="L96" s="8">
        <v>1</v>
      </c>
      <c r="M96" s="7">
        <v>2</v>
      </c>
      <c r="N96" s="7">
        <v>3</v>
      </c>
      <c r="O96" s="7">
        <v>4</v>
      </c>
      <c r="P96" s="7">
        <v>5</v>
      </c>
      <c r="Q96" s="7">
        <v>6</v>
      </c>
      <c r="R96" s="7">
        <v>7</v>
      </c>
      <c r="S96" s="7">
        <v>8</v>
      </c>
      <c r="T96" s="9">
        <v>9</v>
      </c>
      <c r="U96" s="1" t="s">
        <v>8</v>
      </c>
      <c r="AE96" t="s">
        <v>52</v>
      </c>
      <c r="AF96" s="56" t="s">
        <v>8</v>
      </c>
      <c r="AG96" s="59">
        <f>AF13*AH9</f>
        <v>3.9492802877355233</v>
      </c>
      <c r="AH96" s="55">
        <f>AG13*AH10</f>
        <v>3.6986170806931278</v>
      </c>
      <c r="AI96" s="62">
        <f>AH13*AH11</f>
        <v>0.89668815363506904</v>
      </c>
      <c r="AJ96" s="55">
        <f>AI13*AH12</f>
        <v>1.7717009064883653</v>
      </c>
      <c r="AK96" s="55">
        <f>AJ13*AH13</f>
        <v>0.89668815363506904</v>
      </c>
      <c r="AL96" s="61">
        <f t="shared" si="22"/>
        <v>11.212974582187154</v>
      </c>
    </row>
    <row r="97" spans="2:38" x14ac:dyDescent="0.25">
      <c r="B97" s="30">
        <v>10</v>
      </c>
      <c r="C97" s="1" t="s">
        <v>7</v>
      </c>
      <c r="D97" s="9">
        <v>9</v>
      </c>
      <c r="E97" s="7">
        <v>8</v>
      </c>
      <c r="F97" s="7">
        <v>7</v>
      </c>
      <c r="G97" s="7">
        <v>6</v>
      </c>
      <c r="H97" s="7">
        <v>5</v>
      </c>
      <c r="I97" s="7">
        <v>4</v>
      </c>
      <c r="J97" s="7">
        <v>3</v>
      </c>
      <c r="K97" s="7">
        <v>2</v>
      </c>
      <c r="L97" s="8">
        <v>1</v>
      </c>
      <c r="M97" s="7">
        <v>2</v>
      </c>
      <c r="N97" s="7">
        <v>3</v>
      </c>
      <c r="O97" s="7">
        <v>4</v>
      </c>
      <c r="P97" s="7">
        <v>5</v>
      </c>
      <c r="Q97" s="7">
        <v>6</v>
      </c>
      <c r="R97" s="7">
        <v>7</v>
      </c>
      <c r="S97" s="7">
        <v>8</v>
      </c>
      <c r="T97" s="7">
        <v>9</v>
      </c>
      <c r="U97" s="1" t="s">
        <v>8</v>
      </c>
      <c r="AE97" t="s">
        <v>54</v>
      </c>
      <c r="AF97" s="56" t="s">
        <v>8</v>
      </c>
      <c r="AG97" s="59">
        <f>AF13*AI9</f>
        <v>1.4176862709991611</v>
      </c>
      <c r="AH97" s="55">
        <f>AG13*AI10</f>
        <v>10.280915977373592</v>
      </c>
      <c r="AI97" s="62">
        <f>AH13*AI11</f>
        <v>0.66700510792199175</v>
      </c>
      <c r="AJ97" s="62">
        <f>AI13*AI12</f>
        <v>1.3178868813501694</v>
      </c>
      <c r="AK97" s="55">
        <f>AJ13*AI13</f>
        <v>1.3178868813501694</v>
      </c>
      <c r="AL97" s="61">
        <f t="shared" si="22"/>
        <v>15.001381118995083</v>
      </c>
    </row>
    <row r="98" spans="2:38" x14ac:dyDescent="0.25">
      <c r="AE98" t="s">
        <v>55</v>
      </c>
      <c r="AF98" s="56" t="s">
        <v>8</v>
      </c>
      <c r="AG98" s="59">
        <f>AF13*AJ9</f>
        <v>0.8189373540396242</v>
      </c>
      <c r="AH98" s="55">
        <f>AG13*AJ10</f>
        <v>0.74385404247622855</v>
      </c>
      <c r="AI98" s="55">
        <f>AH13*AJ11</f>
        <v>0.90495157552193051</v>
      </c>
      <c r="AJ98" s="55">
        <f>AI13*AJ12</f>
        <v>0.90495157552193051</v>
      </c>
      <c r="AK98" s="58">
        <f>AJ13*AJ13</f>
        <v>1</v>
      </c>
      <c r="AL98" s="61">
        <f t="shared" si="22"/>
        <v>4.3726945475597141</v>
      </c>
    </row>
    <row r="99" spans="2:38" x14ac:dyDescent="0.25">
      <c r="AF99" s="60" t="s">
        <v>27</v>
      </c>
      <c r="AG99" s="58"/>
      <c r="AH99" s="58"/>
      <c r="AI99" s="58"/>
      <c r="AJ99" s="58"/>
      <c r="AK99" s="58"/>
      <c r="AL99" s="61">
        <f>SUM(AL94:AL98)</f>
        <v>47.871375126718704</v>
      </c>
    </row>
    <row r="101" spans="2:38" x14ac:dyDescent="0.25">
      <c r="B101" s="175" t="s">
        <v>35</v>
      </c>
      <c r="C101" s="176"/>
    </row>
    <row r="102" spans="2:38" x14ac:dyDescent="0.25">
      <c r="B102" s="158" t="s">
        <v>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60"/>
    </row>
    <row r="103" spans="2:38" x14ac:dyDescent="0.25">
      <c r="B103" s="161" t="s">
        <v>1</v>
      </c>
      <c r="C103" s="157" t="s">
        <v>17</v>
      </c>
      <c r="D103" s="162" t="s">
        <v>2</v>
      </c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4"/>
      <c r="U103" s="157" t="s">
        <v>18</v>
      </c>
    </row>
    <row r="104" spans="2:38" x14ac:dyDescent="0.25">
      <c r="B104" s="161"/>
      <c r="C104" s="157"/>
      <c r="D104" s="165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7"/>
      <c r="U104" s="157"/>
    </row>
    <row r="105" spans="2:38" x14ac:dyDescent="0.25">
      <c r="B105" s="30">
        <v>1</v>
      </c>
      <c r="C105" s="1" t="s">
        <v>4</v>
      </c>
      <c r="D105" s="7">
        <v>9</v>
      </c>
      <c r="E105" s="7">
        <v>8</v>
      </c>
      <c r="F105" s="7">
        <v>7</v>
      </c>
      <c r="G105" s="7">
        <v>6</v>
      </c>
      <c r="H105" s="7">
        <v>5</v>
      </c>
      <c r="I105" s="7">
        <v>4</v>
      </c>
      <c r="J105" s="7">
        <v>3</v>
      </c>
      <c r="K105" s="7">
        <v>2</v>
      </c>
      <c r="L105" s="8">
        <v>1</v>
      </c>
      <c r="M105" s="7">
        <v>2</v>
      </c>
      <c r="N105" s="7">
        <v>3</v>
      </c>
      <c r="O105" s="7">
        <v>4</v>
      </c>
      <c r="P105" s="7">
        <v>5</v>
      </c>
      <c r="Q105" s="7">
        <v>6</v>
      </c>
      <c r="R105" s="7">
        <v>7</v>
      </c>
      <c r="S105" s="7">
        <v>8</v>
      </c>
      <c r="T105" s="9">
        <v>9</v>
      </c>
      <c r="U105" s="1" t="s">
        <v>5</v>
      </c>
      <c r="W105" s="131" t="s">
        <v>24</v>
      </c>
      <c r="X105" s="132"/>
      <c r="Y105" s="132"/>
      <c r="Z105" s="132"/>
      <c r="AA105" s="132"/>
      <c r="AB105" s="133"/>
    </row>
    <row r="106" spans="2:38" x14ac:dyDescent="0.25">
      <c r="B106" s="30">
        <v>2</v>
      </c>
      <c r="C106" s="1" t="s">
        <v>4</v>
      </c>
      <c r="D106" s="7">
        <v>9</v>
      </c>
      <c r="E106" s="7">
        <v>8</v>
      </c>
      <c r="F106" s="7">
        <v>7</v>
      </c>
      <c r="G106" s="7">
        <v>6</v>
      </c>
      <c r="H106" s="9">
        <v>5</v>
      </c>
      <c r="I106" s="7">
        <v>4</v>
      </c>
      <c r="J106" s="7">
        <v>3</v>
      </c>
      <c r="K106" s="7">
        <v>2</v>
      </c>
      <c r="L106" s="8">
        <v>1</v>
      </c>
      <c r="M106" s="7">
        <v>2</v>
      </c>
      <c r="N106" s="7">
        <v>3</v>
      </c>
      <c r="O106" s="7">
        <v>4</v>
      </c>
      <c r="P106" s="7">
        <v>5</v>
      </c>
      <c r="Q106" s="7">
        <v>6</v>
      </c>
      <c r="R106" s="7">
        <v>7</v>
      </c>
      <c r="S106" s="7">
        <v>8</v>
      </c>
      <c r="T106" s="7">
        <v>9</v>
      </c>
      <c r="U106" s="1" t="s">
        <v>6</v>
      </c>
      <c r="W106" s="31" t="s">
        <v>0</v>
      </c>
      <c r="X106" s="7" t="s">
        <v>4</v>
      </c>
      <c r="Y106" s="7" t="s">
        <v>5</v>
      </c>
      <c r="Z106" s="7" t="s">
        <v>6</v>
      </c>
      <c r="AA106" s="7" t="s">
        <v>7</v>
      </c>
      <c r="AB106" s="7" t="s">
        <v>8</v>
      </c>
    </row>
    <row r="107" spans="2:38" x14ac:dyDescent="0.25">
      <c r="B107" s="30">
        <v>3</v>
      </c>
      <c r="C107" s="1" t="s">
        <v>4</v>
      </c>
      <c r="D107" s="7">
        <v>9</v>
      </c>
      <c r="E107" s="7">
        <v>8</v>
      </c>
      <c r="F107" s="7">
        <v>7</v>
      </c>
      <c r="G107" s="7">
        <v>6</v>
      </c>
      <c r="H107" s="7">
        <v>5</v>
      </c>
      <c r="I107" s="7">
        <v>4</v>
      </c>
      <c r="J107" s="7">
        <v>3</v>
      </c>
      <c r="K107" s="7">
        <v>2</v>
      </c>
      <c r="L107" s="8">
        <v>1</v>
      </c>
      <c r="M107" s="7">
        <v>2</v>
      </c>
      <c r="N107" s="7">
        <v>3</v>
      </c>
      <c r="O107" s="7">
        <v>4</v>
      </c>
      <c r="P107" s="29">
        <v>5</v>
      </c>
      <c r="Q107" s="7">
        <v>6</v>
      </c>
      <c r="R107" s="9">
        <v>7</v>
      </c>
      <c r="S107" s="7">
        <v>8</v>
      </c>
      <c r="T107" s="7">
        <v>9</v>
      </c>
      <c r="U107" s="1" t="s">
        <v>7</v>
      </c>
      <c r="W107" s="16" t="s">
        <v>4</v>
      </c>
      <c r="X107" s="14">
        <v>1</v>
      </c>
      <c r="Y107" s="15">
        <v>3</v>
      </c>
      <c r="Z107" s="18">
        <v>5</v>
      </c>
      <c r="AA107" s="15">
        <f>1/7</f>
        <v>0.14285714285714285</v>
      </c>
      <c r="AB107" s="15">
        <v>3</v>
      </c>
    </row>
    <row r="108" spans="2:38" x14ac:dyDescent="0.25">
      <c r="B108" s="30">
        <v>4</v>
      </c>
      <c r="C108" s="1" t="s">
        <v>4</v>
      </c>
      <c r="D108" s="7">
        <v>9</v>
      </c>
      <c r="E108" s="7">
        <v>8</v>
      </c>
      <c r="F108" s="7">
        <v>7</v>
      </c>
      <c r="G108" s="7">
        <v>6</v>
      </c>
      <c r="H108" s="7">
        <v>5</v>
      </c>
      <c r="I108" s="7">
        <v>4</v>
      </c>
      <c r="J108" s="7">
        <v>3</v>
      </c>
      <c r="K108" s="7">
        <v>2</v>
      </c>
      <c r="L108" s="8">
        <v>1</v>
      </c>
      <c r="M108" s="7">
        <v>2</v>
      </c>
      <c r="N108" s="7">
        <v>3</v>
      </c>
      <c r="O108" s="7">
        <v>4</v>
      </c>
      <c r="P108" s="7">
        <v>5</v>
      </c>
      <c r="Q108" s="7">
        <v>6</v>
      </c>
      <c r="R108" s="7">
        <v>7</v>
      </c>
      <c r="S108" s="7">
        <v>8</v>
      </c>
      <c r="T108" s="9">
        <v>9</v>
      </c>
      <c r="U108" s="1" t="s">
        <v>8</v>
      </c>
      <c r="W108" s="7" t="s">
        <v>5</v>
      </c>
      <c r="X108" s="18">
        <f>1/3</f>
        <v>0.33333333333333331</v>
      </c>
      <c r="Y108" s="14">
        <v>1</v>
      </c>
      <c r="Z108" s="18">
        <v>5</v>
      </c>
      <c r="AA108" s="18">
        <v>3</v>
      </c>
      <c r="AB108" s="34">
        <f>1/5</f>
        <v>0.2</v>
      </c>
    </row>
    <row r="109" spans="2:38" x14ac:dyDescent="0.25">
      <c r="B109" s="30">
        <v>5</v>
      </c>
      <c r="C109" s="1" t="s">
        <v>5</v>
      </c>
      <c r="D109" s="7">
        <v>9</v>
      </c>
      <c r="E109" s="9">
        <v>8</v>
      </c>
      <c r="F109" s="7">
        <v>7</v>
      </c>
      <c r="G109" s="7">
        <v>6</v>
      </c>
      <c r="H109" s="7">
        <v>5</v>
      </c>
      <c r="I109" s="7">
        <v>4</v>
      </c>
      <c r="J109" s="7">
        <v>3</v>
      </c>
      <c r="K109" s="7">
        <v>2</v>
      </c>
      <c r="L109" s="8">
        <v>1</v>
      </c>
      <c r="M109" s="7">
        <v>2</v>
      </c>
      <c r="N109" s="7">
        <v>3</v>
      </c>
      <c r="O109" s="7">
        <v>4</v>
      </c>
      <c r="P109" s="7">
        <v>5</v>
      </c>
      <c r="Q109" s="7">
        <v>6</v>
      </c>
      <c r="R109" s="7">
        <v>7</v>
      </c>
      <c r="S109" s="7">
        <v>8</v>
      </c>
      <c r="T109" s="7">
        <v>9</v>
      </c>
      <c r="U109" s="1" t="s">
        <v>6</v>
      </c>
      <c r="W109" s="7" t="s">
        <v>6</v>
      </c>
      <c r="X109" s="15">
        <f>1/5</f>
        <v>0.2</v>
      </c>
      <c r="Y109" s="15">
        <f>1/5</f>
        <v>0.2</v>
      </c>
      <c r="Z109" s="14">
        <v>1</v>
      </c>
      <c r="AA109" s="36">
        <f>1/8</f>
        <v>0.125</v>
      </c>
      <c r="AB109" s="18">
        <v>8</v>
      </c>
    </row>
    <row r="110" spans="2:38" x14ac:dyDescent="0.25">
      <c r="B110" s="30">
        <v>6</v>
      </c>
      <c r="C110" s="1" t="s">
        <v>5</v>
      </c>
      <c r="D110" s="7">
        <v>9</v>
      </c>
      <c r="E110" s="7">
        <v>8</v>
      </c>
      <c r="F110" s="7">
        <v>7</v>
      </c>
      <c r="G110" s="7">
        <v>6</v>
      </c>
      <c r="H110" s="7">
        <v>5</v>
      </c>
      <c r="I110" s="7">
        <v>4</v>
      </c>
      <c r="J110" s="9">
        <v>3</v>
      </c>
      <c r="K110" s="7">
        <v>2</v>
      </c>
      <c r="L110" s="8">
        <v>1</v>
      </c>
      <c r="M110" s="7">
        <v>2</v>
      </c>
      <c r="N110" s="7">
        <v>3</v>
      </c>
      <c r="O110" s="7">
        <v>4</v>
      </c>
      <c r="P110" s="7">
        <v>5</v>
      </c>
      <c r="Q110" s="7">
        <v>6</v>
      </c>
      <c r="R110" s="7">
        <v>7</v>
      </c>
      <c r="S110" s="7">
        <v>8</v>
      </c>
      <c r="T110" s="7">
        <v>9</v>
      </c>
      <c r="U110" s="1" t="s">
        <v>7</v>
      </c>
      <c r="W110" s="7" t="s">
        <v>7</v>
      </c>
      <c r="X110" s="18">
        <v>7</v>
      </c>
      <c r="Y110" s="15">
        <f>1/3</f>
        <v>0.33333333333333331</v>
      </c>
      <c r="Z110" s="18">
        <v>8</v>
      </c>
      <c r="AA110" s="14">
        <v>1</v>
      </c>
      <c r="AB110" s="18">
        <v>5</v>
      </c>
    </row>
    <row r="111" spans="2:38" x14ac:dyDescent="0.25">
      <c r="B111" s="30">
        <v>7</v>
      </c>
      <c r="C111" s="1" t="s">
        <v>9</v>
      </c>
      <c r="D111" s="7">
        <v>9</v>
      </c>
      <c r="E111" s="7">
        <v>8</v>
      </c>
      <c r="F111" s="7">
        <v>7</v>
      </c>
      <c r="G111" s="7">
        <v>6</v>
      </c>
      <c r="H111" s="7">
        <v>5</v>
      </c>
      <c r="I111" s="7">
        <v>4</v>
      </c>
      <c r="J111" s="7">
        <v>3</v>
      </c>
      <c r="K111" s="7">
        <v>2</v>
      </c>
      <c r="L111" s="8">
        <v>1</v>
      </c>
      <c r="M111" s="7">
        <v>2</v>
      </c>
      <c r="N111" s="7">
        <v>3</v>
      </c>
      <c r="O111" s="7">
        <v>4</v>
      </c>
      <c r="P111" s="7">
        <v>5</v>
      </c>
      <c r="Q111" s="29">
        <v>6</v>
      </c>
      <c r="R111" s="7">
        <v>7</v>
      </c>
      <c r="S111" s="9">
        <v>8</v>
      </c>
      <c r="T111" s="7">
        <v>9</v>
      </c>
      <c r="U111" s="1" t="s">
        <v>8</v>
      </c>
      <c r="W111" s="7" t="s">
        <v>8</v>
      </c>
      <c r="X111" s="18">
        <f>1/3</f>
        <v>0.33333333333333331</v>
      </c>
      <c r="Y111" s="18">
        <v>5</v>
      </c>
      <c r="Z111" s="36">
        <f>1/8</f>
        <v>0.125</v>
      </c>
      <c r="AA111" s="36">
        <f>1/5</f>
        <v>0.2</v>
      </c>
      <c r="AB111" s="14">
        <v>1</v>
      </c>
    </row>
    <row r="112" spans="2:38" x14ac:dyDescent="0.25">
      <c r="B112" s="30">
        <v>8</v>
      </c>
      <c r="C112" s="1" t="s">
        <v>6</v>
      </c>
      <c r="D112" s="7">
        <v>9</v>
      </c>
      <c r="E112" s="7">
        <v>8</v>
      </c>
      <c r="F112" s="7">
        <v>7</v>
      </c>
      <c r="G112" s="7">
        <v>6</v>
      </c>
      <c r="H112" s="7">
        <v>5</v>
      </c>
      <c r="I112" s="7">
        <v>4</v>
      </c>
      <c r="J112" s="7">
        <v>3</v>
      </c>
      <c r="K112" s="7">
        <v>2</v>
      </c>
      <c r="L112" s="8">
        <v>1</v>
      </c>
      <c r="M112" s="7">
        <v>2</v>
      </c>
      <c r="N112" s="7">
        <v>3</v>
      </c>
      <c r="O112" s="7">
        <v>4</v>
      </c>
      <c r="P112" s="7">
        <v>5</v>
      </c>
      <c r="Q112" s="29">
        <v>6</v>
      </c>
      <c r="R112" s="7">
        <v>7</v>
      </c>
      <c r="S112" s="9">
        <v>8</v>
      </c>
      <c r="T112" s="7">
        <v>9</v>
      </c>
      <c r="U112" s="1" t="s">
        <v>7</v>
      </c>
    </row>
    <row r="113" spans="2:28" x14ac:dyDescent="0.25">
      <c r="B113" s="30">
        <v>9</v>
      </c>
      <c r="C113" s="1" t="s">
        <v>6</v>
      </c>
      <c r="D113" s="7">
        <v>9</v>
      </c>
      <c r="E113" s="9">
        <v>8</v>
      </c>
      <c r="F113" s="7">
        <v>7</v>
      </c>
      <c r="G113" s="7">
        <v>6</v>
      </c>
      <c r="H113" s="7">
        <v>5</v>
      </c>
      <c r="I113" s="7">
        <v>4</v>
      </c>
      <c r="J113" s="7">
        <v>3</v>
      </c>
      <c r="K113" s="7">
        <v>2</v>
      </c>
      <c r="L113" s="8">
        <v>1</v>
      </c>
      <c r="M113" s="7">
        <v>2</v>
      </c>
      <c r="N113" s="7">
        <v>3</v>
      </c>
      <c r="O113" s="7">
        <v>4</v>
      </c>
      <c r="P113" s="7">
        <v>5</v>
      </c>
      <c r="Q113" s="7">
        <v>6</v>
      </c>
      <c r="R113" s="7">
        <v>7</v>
      </c>
      <c r="S113" s="7">
        <v>8</v>
      </c>
      <c r="T113" s="7">
        <v>9</v>
      </c>
      <c r="U113" s="1" t="s">
        <v>8</v>
      </c>
    </row>
    <row r="114" spans="2:28" x14ac:dyDescent="0.25">
      <c r="B114" s="30">
        <v>10</v>
      </c>
      <c r="C114" s="1" t="s">
        <v>7</v>
      </c>
      <c r="D114" s="7">
        <v>9</v>
      </c>
      <c r="E114" s="7">
        <v>8</v>
      </c>
      <c r="F114" s="7">
        <v>7</v>
      </c>
      <c r="G114" s="7">
        <v>6</v>
      </c>
      <c r="H114" s="9">
        <v>5</v>
      </c>
      <c r="I114" s="7">
        <v>4</v>
      </c>
      <c r="J114" s="7">
        <v>3</v>
      </c>
      <c r="K114" s="7">
        <v>2</v>
      </c>
      <c r="L114" s="8">
        <v>1</v>
      </c>
      <c r="M114" s="7">
        <v>2</v>
      </c>
      <c r="N114" s="7">
        <v>3</v>
      </c>
      <c r="O114" s="7">
        <v>4</v>
      </c>
      <c r="P114" s="7">
        <v>5</v>
      </c>
      <c r="Q114" s="7">
        <v>6</v>
      </c>
      <c r="R114" s="7">
        <v>7</v>
      </c>
      <c r="S114" s="7">
        <v>8</v>
      </c>
      <c r="T114" s="7">
        <v>9</v>
      </c>
      <c r="U114" s="1" t="s">
        <v>8</v>
      </c>
    </row>
    <row r="118" spans="2:28" x14ac:dyDescent="0.25">
      <c r="B118" s="175" t="s">
        <v>36</v>
      </c>
      <c r="C118" s="176"/>
    </row>
    <row r="119" spans="2:28" x14ac:dyDescent="0.25">
      <c r="B119" s="158" t="s">
        <v>3</v>
      </c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60"/>
    </row>
    <row r="120" spans="2:28" x14ac:dyDescent="0.25">
      <c r="B120" s="161" t="s">
        <v>1</v>
      </c>
      <c r="C120" s="157" t="s">
        <v>17</v>
      </c>
      <c r="D120" s="162" t="s">
        <v>2</v>
      </c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4"/>
      <c r="U120" s="157" t="s">
        <v>18</v>
      </c>
    </row>
    <row r="121" spans="2:28" x14ac:dyDescent="0.25">
      <c r="B121" s="161"/>
      <c r="C121" s="157"/>
      <c r="D121" s="165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7"/>
      <c r="U121" s="157"/>
    </row>
    <row r="122" spans="2:28" x14ac:dyDescent="0.25">
      <c r="B122" s="6">
        <v>1</v>
      </c>
      <c r="C122" s="1" t="s">
        <v>4</v>
      </c>
      <c r="D122" s="7">
        <v>9</v>
      </c>
      <c r="E122" s="7">
        <v>8</v>
      </c>
      <c r="F122" s="7">
        <v>7</v>
      </c>
      <c r="G122" s="7">
        <v>6</v>
      </c>
      <c r="H122" s="7">
        <v>5</v>
      </c>
      <c r="I122" s="7">
        <v>4</v>
      </c>
      <c r="J122" s="7">
        <v>3</v>
      </c>
      <c r="K122" s="7">
        <v>2</v>
      </c>
      <c r="L122" s="8">
        <v>1</v>
      </c>
      <c r="M122" s="7">
        <v>2</v>
      </c>
      <c r="N122" s="7">
        <v>3</v>
      </c>
      <c r="O122" s="7">
        <v>4</v>
      </c>
      <c r="P122" s="7">
        <v>5</v>
      </c>
      <c r="Q122" s="7">
        <v>6</v>
      </c>
      <c r="R122" s="9">
        <v>7</v>
      </c>
      <c r="S122" s="7">
        <v>8</v>
      </c>
      <c r="T122" s="7">
        <v>9</v>
      </c>
      <c r="U122" s="1" t="s">
        <v>5</v>
      </c>
      <c r="W122" s="131" t="s">
        <v>25</v>
      </c>
      <c r="X122" s="132"/>
      <c r="Y122" s="132"/>
      <c r="Z122" s="132"/>
      <c r="AA122" s="132"/>
      <c r="AB122" s="133"/>
    </row>
    <row r="123" spans="2:28" x14ac:dyDescent="0.25">
      <c r="B123" s="6">
        <v>2</v>
      </c>
      <c r="C123" s="1" t="s">
        <v>4</v>
      </c>
      <c r="D123" s="9">
        <v>9</v>
      </c>
      <c r="E123" s="7">
        <v>8</v>
      </c>
      <c r="F123" s="7">
        <v>7</v>
      </c>
      <c r="G123" s="7">
        <v>6</v>
      </c>
      <c r="H123" s="7">
        <v>5</v>
      </c>
      <c r="I123" s="7">
        <v>4</v>
      </c>
      <c r="J123" s="7">
        <v>3</v>
      </c>
      <c r="K123" s="7">
        <v>2</v>
      </c>
      <c r="L123" s="8">
        <v>1</v>
      </c>
      <c r="M123" s="7">
        <v>2</v>
      </c>
      <c r="N123" s="7">
        <v>3</v>
      </c>
      <c r="O123" s="7">
        <v>4</v>
      </c>
      <c r="P123" s="7">
        <v>5</v>
      </c>
      <c r="Q123" s="7">
        <v>6</v>
      </c>
      <c r="R123" s="7">
        <v>7</v>
      </c>
      <c r="S123" s="7">
        <v>8</v>
      </c>
      <c r="T123" s="7">
        <v>9</v>
      </c>
      <c r="U123" s="1" t="s">
        <v>6</v>
      </c>
      <c r="W123" s="31" t="s">
        <v>0</v>
      </c>
      <c r="X123" s="7" t="s">
        <v>4</v>
      </c>
      <c r="Y123" s="7" t="s">
        <v>5</v>
      </c>
      <c r="Z123" s="7" t="s">
        <v>6</v>
      </c>
      <c r="AA123" s="7" t="s">
        <v>7</v>
      </c>
      <c r="AB123" s="7" t="s">
        <v>8</v>
      </c>
    </row>
    <row r="124" spans="2:28" x14ac:dyDescent="0.25">
      <c r="B124" s="6">
        <v>3</v>
      </c>
      <c r="C124" s="1" t="s">
        <v>4</v>
      </c>
      <c r="D124" s="7">
        <v>9</v>
      </c>
      <c r="E124" s="7">
        <v>8</v>
      </c>
      <c r="F124" s="9">
        <v>7</v>
      </c>
      <c r="G124" s="29">
        <v>6</v>
      </c>
      <c r="H124" s="7">
        <v>5</v>
      </c>
      <c r="I124" s="7">
        <v>4</v>
      </c>
      <c r="J124" s="7">
        <v>3</v>
      </c>
      <c r="K124" s="7">
        <v>2</v>
      </c>
      <c r="L124" s="8">
        <v>1</v>
      </c>
      <c r="M124" s="7">
        <v>2</v>
      </c>
      <c r="N124" s="7">
        <v>3</v>
      </c>
      <c r="O124" s="7">
        <v>4</v>
      </c>
      <c r="P124" s="7">
        <v>5</v>
      </c>
      <c r="Q124" s="7">
        <v>6</v>
      </c>
      <c r="R124" s="7">
        <v>7</v>
      </c>
      <c r="S124" s="7">
        <v>8</v>
      </c>
      <c r="T124" s="7">
        <v>9</v>
      </c>
      <c r="U124" s="1" t="s">
        <v>7</v>
      </c>
      <c r="W124" s="16" t="s">
        <v>4</v>
      </c>
      <c r="X124" s="14">
        <v>1</v>
      </c>
      <c r="Y124" s="15">
        <f>1/7</f>
        <v>0.14285714285714285</v>
      </c>
      <c r="Z124" s="18">
        <v>9</v>
      </c>
      <c r="AA124" s="18">
        <v>7</v>
      </c>
      <c r="AB124" s="15">
        <f>1/3</f>
        <v>0.33333333333333331</v>
      </c>
    </row>
    <row r="125" spans="2:28" x14ac:dyDescent="0.25">
      <c r="B125" s="6">
        <v>4</v>
      </c>
      <c r="C125" s="1" t="s">
        <v>4</v>
      </c>
      <c r="D125" s="7">
        <v>9</v>
      </c>
      <c r="E125" s="7">
        <v>8</v>
      </c>
      <c r="F125" s="7">
        <v>7</v>
      </c>
      <c r="G125" s="7">
        <v>6</v>
      </c>
      <c r="H125" s="7">
        <v>5</v>
      </c>
      <c r="I125" s="7">
        <v>4</v>
      </c>
      <c r="J125" s="7">
        <v>3</v>
      </c>
      <c r="K125" s="7">
        <v>2</v>
      </c>
      <c r="L125" s="8">
        <v>1</v>
      </c>
      <c r="M125" s="7">
        <v>2</v>
      </c>
      <c r="N125" s="7">
        <v>3</v>
      </c>
      <c r="O125" s="7">
        <v>4</v>
      </c>
      <c r="P125" s="7">
        <v>5</v>
      </c>
      <c r="Q125" s="7">
        <v>6</v>
      </c>
      <c r="R125" s="7">
        <v>7</v>
      </c>
      <c r="S125" s="7">
        <v>8</v>
      </c>
      <c r="T125" s="9">
        <v>9</v>
      </c>
      <c r="U125" s="1" t="s">
        <v>8</v>
      </c>
      <c r="W125" s="7" t="s">
        <v>5</v>
      </c>
      <c r="X125" s="18">
        <v>7</v>
      </c>
      <c r="Y125" s="14">
        <v>1</v>
      </c>
      <c r="Z125" s="18">
        <v>5</v>
      </c>
      <c r="AA125" s="18">
        <v>9</v>
      </c>
      <c r="AB125" s="36">
        <f>1/5</f>
        <v>0.2</v>
      </c>
    </row>
    <row r="126" spans="2:28" x14ac:dyDescent="0.25">
      <c r="B126" s="6">
        <v>5</v>
      </c>
      <c r="C126" s="1" t="s">
        <v>5</v>
      </c>
      <c r="D126" s="7">
        <v>9</v>
      </c>
      <c r="E126" s="9">
        <v>8</v>
      </c>
      <c r="F126" s="7">
        <v>7</v>
      </c>
      <c r="G126" s="7">
        <v>6</v>
      </c>
      <c r="H126" s="7">
        <v>5</v>
      </c>
      <c r="I126" s="7">
        <v>4</v>
      </c>
      <c r="J126" s="7">
        <v>3</v>
      </c>
      <c r="K126" s="7">
        <v>2</v>
      </c>
      <c r="L126" s="8">
        <v>1</v>
      </c>
      <c r="M126" s="7">
        <v>2</v>
      </c>
      <c r="N126" s="7">
        <v>3</v>
      </c>
      <c r="O126" s="7">
        <v>4</v>
      </c>
      <c r="P126" s="7">
        <v>5</v>
      </c>
      <c r="Q126" s="7">
        <v>6</v>
      </c>
      <c r="R126" s="7">
        <v>7</v>
      </c>
      <c r="S126" s="7">
        <v>8</v>
      </c>
      <c r="T126" s="7">
        <v>9</v>
      </c>
      <c r="U126" s="1" t="s">
        <v>6</v>
      </c>
      <c r="W126" s="7" t="s">
        <v>6</v>
      </c>
      <c r="X126" s="15">
        <f>1/9</f>
        <v>0.1111111111111111</v>
      </c>
      <c r="Y126" s="15">
        <f>1/5</f>
        <v>0.2</v>
      </c>
      <c r="Z126" s="14">
        <v>1</v>
      </c>
      <c r="AA126" s="18">
        <v>5</v>
      </c>
      <c r="AB126" s="35">
        <v>8</v>
      </c>
    </row>
    <row r="127" spans="2:28" x14ac:dyDescent="0.25">
      <c r="B127" s="6">
        <v>6</v>
      </c>
      <c r="C127" s="1" t="s">
        <v>5</v>
      </c>
      <c r="D127" s="9">
        <v>9</v>
      </c>
      <c r="E127" s="7">
        <v>8</v>
      </c>
      <c r="F127" s="7">
        <v>7</v>
      </c>
      <c r="G127" s="7">
        <v>6</v>
      </c>
      <c r="H127" s="7">
        <v>5</v>
      </c>
      <c r="I127" s="7">
        <v>4</v>
      </c>
      <c r="J127" s="7">
        <v>3</v>
      </c>
      <c r="K127" s="7">
        <v>2</v>
      </c>
      <c r="L127" s="8">
        <v>1</v>
      </c>
      <c r="M127" s="7">
        <v>2</v>
      </c>
      <c r="N127" s="7">
        <v>3</v>
      </c>
      <c r="O127" s="7">
        <v>4</v>
      </c>
      <c r="P127" s="7">
        <v>5</v>
      </c>
      <c r="Q127" s="7">
        <v>6</v>
      </c>
      <c r="R127" s="7">
        <v>7</v>
      </c>
      <c r="S127" s="7">
        <v>8</v>
      </c>
      <c r="T127" s="7">
        <v>9</v>
      </c>
      <c r="U127" s="1" t="s">
        <v>7</v>
      </c>
      <c r="W127" s="7" t="s">
        <v>7</v>
      </c>
      <c r="X127" s="15">
        <f>1/7</f>
        <v>0.14285714285714285</v>
      </c>
      <c r="Y127" s="15">
        <f>1/9</f>
        <v>0.1111111111111111</v>
      </c>
      <c r="Z127" s="15">
        <f>1/5</f>
        <v>0.2</v>
      </c>
      <c r="AA127" s="14">
        <v>1</v>
      </c>
      <c r="AB127" s="15">
        <f>1/9</f>
        <v>0.1111111111111111</v>
      </c>
    </row>
    <row r="128" spans="2:28" x14ac:dyDescent="0.25">
      <c r="B128" s="6">
        <v>7</v>
      </c>
      <c r="C128" s="1" t="s">
        <v>9</v>
      </c>
      <c r="D128" s="7">
        <v>9</v>
      </c>
      <c r="E128" s="7">
        <v>8</v>
      </c>
      <c r="F128" s="7">
        <v>7</v>
      </c>
      <c r="G128" s="7">
        <v>6</v>
      </c>
      <c r="H128" s="7">
        <v>5</v>
      </c>
      <c r="I128" s="7">
        <v>4</v>
      </c>
      <c r="J128" s="7">
        <v>3</v>
      </c>
      <c r="K128" s="7">
        <v>2</v>
      </c>
      <c r="L128" s="8">
        <v>1</v>
      </c>
      <c r="M128" s="7">
        <v>2</v>
      </c>
      <c r="N128" s="7">
        <v>3</v>
      </c>
      <c r="O128" s="7">
        <v>4</v>
      </c>
      <c r="P128" s="7">
        <v>5</v>
      </c>
      <c r="Q128" s="7">
        <v>6</v>
      </c>
      <c r="R128" s="7">
        <v>7</v>
      </c>
      <c r="S128" s="7">
        <v>8</v>
      </c>
      <c r="T128" s="9">
        <v>9</v>
      </c>
      <c r="U128" s="1" t="s">
        <v>8</v>
      </c>
      <c r="W128" s="7" t="s">
        <v>8</v>
      </c>
      <c r="X128" s="18">
        <v>3</v>
      </c>
      <c r="Y128" s="18">
        <v>5</v>
      </c>
      <c r="Z128" s="36">
        <f>1/8</f>
        <v>0.125</v>
      </c>
      <c r="AA128" s="18">
        <v>9</v>
      </c>
      <c r="AB128" s="14">
        <v>1</v>
      </c>
    </row>
    <row r="129" spans="2:28" x14ac:dyDescent="0.25">
      <c r="B129" s="6">
        <v>8</v>
      </c>
      <c r="C129" s="1" t="s">
        <v>6</v>
      </c>
      <c r="D129" s="7">
        <v>9</v>
      </c>
      <c r="E129" s="7">
        <v>8</v>
      </c>
      <c r="F129" s="7">
        <v>7</v>
      </c>
      <c r="G129" s="7">
        <v>6</v>
      </c>
      <c r="H129" s="9">
        <v>5</v>
      </c>
      <c r="I129" s="7">
        <v>4</v>
      </c>
      <c r="J129" s="7">
        <v>3</v>
      </c>
      <c r="K129" s="7">
        <v>2</v>
      </c>
      <c r="L129" s="8">
        <v>1</v>
      </c>
      <c r="M129" s="7">
        <v>2</v>
      </c>
      <c r="N129" s="7">
        <v>3</v>
      </c>
      <c r="O129" s="7">
        <v>4</v>
      </c>
      <c r="P129" s="7">
        <v>5</v>
      </c>
      <c r="Q129" s="7">
        <v>6</v>
      </c>
      <c r="R129" s="7">
        <v>7</v>
      </c>
      <c r="S129" s="7">
        <v>8</v>
      </c>
      <c r="T129" s="7">
        <v>9</v>
      </c>
      <c r="U129" s="1" t="s">
        <v>7</v>
      </c>
    </row>
    <row r="130" spans="2:28" x14ac:dyDescent="0.25">
      <c r="B130" s="6">
        <v>9</v>
      </c>
      <c r="C130" s="1" t="s">
        <v>6</v>
      </c>
      <c r="D130" s="7">
        <v>9</v>
      </c>
      <c r="E130" s="9">
        <v>8</v>
      </c>
      <c r="F130" s="7">
        <v>7</v>
      </c>
      <c r="G130" s="7">
        <v>6</v>
      </c>
      <c r="H130" s="7">
        <v>5</v>
      </c>
      <c r="I130" s="7">
        <v>4</v>
      </c>
      <c r="J130" s="7">
        <v>3</v>
      </c>
      <c r="K130" s="7">
        <v>2</v>
      </c>
      <c r="L130" s="8">
        <v>1</v>
      </c>
      <c r="M130" s="7">
        <v>2</v>
      </c>
      <c r="N130" s="7">
        <v>3</v>
      </c>
      <c r="O130" s="7">
        <v>4</v>
      </c>
      <c r="P130" s="7">
        <v>5</v>
      </c>
      <c r="Q130" s="7">
        <v>6</v>
      </c>
      <c r="R130" s="7">
        <v>7</v>
      </c>
      <c r="S130" s="7">
        <v>8</v>
      </c>
      <c r="T130" s="7">
        <v>9</v>
      </c>
      <c r="U130" s="1" t="s">
        <v>8</v>
      </c>
    </row>
    <row r="131" spans="2:28" x14ac:dyDescent="0.25">
      <c r="B131" s="6">
        <v>10</v>
      </c>
      <c r="C131" s="1" t="s">
        <v>7</v>
      </c>
      <c r="D131" s="7">
        <v>9</v>
      </c>
      <c r="E131" s="7">
        <v>8</v>
      </c>
      <c r="F131" s="7">
        <v>7</v>
      </c>
      <c r="G131" s="7">
        <v>6</v>
      </c>
      <c r="H131" s="7">
        <v>5</v>
      </c>
      <c r="I131" s="7">
        <v>4</v>
      </c>
      <c r="J131" s="7">
        <v>3</v>
      </c>
      <c r="K131" s="7">
        <v>2</v>
      </c>
      <c r="L131" s="8">
        <v>1</v>
      </c>
      <c r="M131" s="7">
        <v>2</v>
      </c>
      <c r="N131" s="7">
        <v>3</v>
      </c>
      <c r="O131" s="7">
        <v>4</v>
      </c>
      <c r="P131" s="7">
        <v>5</v>
      </c>
      <c r="Q131" s="7">
        <v>6</v>
      </c>
      <c r="R131" s="7">
        <v>7</v>
      </c>
      <c r="S131" s="7">
        <v>8</v>
      </c>
      <c r="T131" s="9">
        <v>9</v>
      </c>
      <c r="U131" s="1" t="s">
        <v>8</v>
      </c>
    </row>
    <row r="135" spans="2:28" x14ac:dyDescent="0.25">
      <c r="B135" s="175" t="s">
        <v>37</v>
      </c>
      <c r="C135" s="176"/>
    </row>
    <row r="136" spans="2:28" x14ac:dyDescent="0.25">
      <c r="B136" s="158" t="s">
        <v>3</v>
      </c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60"/>
    </row>
    <row r="137" spans="2:28" x14ac:dyDescent="0.25">
      <c r="B137" s="161" t="s">
        <v>1</v>
      </c>
      <c r="C137" s="157" t="s">
        <v>17</v>
      </c>
      <c r="D137" s="162" t="s">
        <v>2</v>
      </c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4"/>
      <c r="U137" s="157" t="s">
        <v>18</v>
      </c>
    </row>
    <row r="138" spans="2:28" x14ac:dyDescent="0.25">
      <c r="B138" s="161"/>
      <c r="C138" s="157"/>
      <c r="D138" s="165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7"/>
      <c r="U138" s="157"/>
    </row>
    <row r="139" spans="2:28" x14ac:dyDescent="0.25">
      <c r="B139" s="6">
        <v>1</v>
      </c>
      <c r="C139" s="1" t="s">
        <v>4</v>
      </c>
      <c r="D139" s="7">
        <v>9</v>
      </c>
      <c r="E139" s="7">
        <v>8</v>
      </c>
      <c r="F139" s="7">
        <v>7</v>
      </c>
      <c r="G139" s="7">
        <v>6</v>
      </c>
      <c r="H139" s="7">
        <v>5</v>
      </c>
      <c r="I139" s="7">
        <v>4</v>
      </c>
      <c r="J139" s="7">
        <v>3</v>
      </c>
      <c r="K139" s="7">
        <v>2</v>
      </c>
      <c r="L139" s="8">
        <v>1</v>
      </c>
      <c r="M139" s="7">
        <v>2</v>
      </c>
      <c r="N139" s="7">
        <v>3</v>
      </c>
      <c r="O139" s="7">
        <v>4</v>
      </c>
      <c r="P139" s="7">
        <v>5</v>
      </c>
      <c r="Q139" s="7">
        <v>6</v>
      </c>
      <c r="R139" s="29">
        <v>7</v>
      </c>
      <c r="S139" s="7">
        <v>8</v>
      </c>
      <c r="T139" s="9">
        <v>9</v>
      </c>
      <c r="U139" s="1" t="s">
        <v>5</v>
      </c>
      <c r="W139" s="131" t="s">
        <v>41</v>
      </c>
      <c r="X139" s="132"/>
      <c r="Y139" s="132"/>
      <c r="Z139" s="132"/>
      <c r="AA139" s="132"/>
      <c r="AB139" s="133"/>
    </row>
    <row r="140" spans="2:28" x14ac:dyDescent="0.25">
      <c r="B140" s="6">
        <v>2</v>
      </c>
      <c r="C140" s="1" t="s">
        <v>4</v>
      </c>
      <c r="D140" s="9">
        <v>9</v>
      </c>
      <c r="E140" s="7">
        <v>8</v>
      </c>
      <c r="F140" s="7">
        <v>7</v>
      </c>
      <c r="G140" s="7">
        <v>6</v>
      </c>
      <c r="H140" s="7">
        <v>5</v>
      </c>
      <c r="I140" s="7">
        <v>4</v>
      </c>
      <c r="J140" s="7">
        <v>3</v>
      </c>
      <c r="K140" s="7">
        <v>2</v>
      </c>
      <c r="L140" s="8">
        <v>1</v>
      </c>
      <c r="M140" s="7">
        <v>2</v>
      </c>
      <c r="N140" s="7">
        <v>3</v>
      </c>
      <c r="O140" s="7">
        <v>4</v>
      </c>
      <c r="P140" s="7">
        <v>5</v>
      </c>
      <c r="Q140" s="7">
        <v>6</v>
      </c>
      <c r="R140" s="7">
        <v>7</v>
      </c>
      <c r="S140" s="7">
        <v>8</v>
      </c>
      <c r="T140" s="7">
        <v>9</v>
      </c>
      <c r="U140" s="1" t="s">
        <v>6</v>
      </c>
      <c r="W140" s="31" t="s">
        <v>0</v>
      </c>
      <c r="X140" s="7" t="s">
        <v>4</v>
      </c>
      <c r="Y140" s="7" t="s">
        <v>5</v>
      </c>
      <c r="Z140" s="7" t="s">
        <v>6</v>
      </c>
      <c r="AA140" s="7" t="s">
        <v>7</v>
      </c>
      <c r="AB140" s="7" t="s">
        <v>8</v>
      </c>
    </row>
    <row r="141" spans="2:28" x14ac:dyDescent="0.25">
      <c r="B141" s="6">
        <v>3</v>
      </c>
      <c r="C141" s="1" t="s">
        <v>4</v>
      </c>
      <c r="D141" s="9">
        <v>9</v>
      </c>
      <c r="E141" s="7">
        <v>8</v>
      </c>
      <c r="F141" s="29">
        <v>7</v>
      </c>
      <c r="G141" s="29">
        <v>6</v>
      </c>
      <c r="H141" s="7">
        <v>5</v>
      </c>
      <c r="I141" s="7">
        <v>4</v>
      </c>
      <c r="J141" s="7">
        <v>3</v>
      </c>
      <c r="K141" s="7">
        <v>2</v>
      </c>
      <c r="L141" s="8">
        <v>1</v>
      </c>
      <c r="M141" s="7">
        <v>2</v>
      </c>
      <c r="N141" s="7">
        <v>3</v>
      </c>
      <c r="O141" s="7">
        <v>4</v>
      </c>
      <c r="P141" s="7">
        <v>5</v>
      </c>
      <c r="Q141" s="7">
        <v>6</v>
      </c>
      <c r="R141" s="7">
        <v>7</v>
      </c>
      <c r="S141" s="7">
        <v>8</v>
      </c>
      <c r="T141" s="7">
        <v>9</v>
      </c>
      <c r="U141" s="1" t="s">
        <v>7</v>
      </c>
      <c r="W141" s="16" t="s">
        <v>4</v>
      </c>
      <c r="X141" s="14">
        <v>1</v>
      </c>
      <c r="Y141" s="15">
        <f>1/3</f>
        <v>0.33333333333333331</v>
      </c>
      <c r="Z141" s="18">
        <v>7</v>
      </c>
      <c r="AA141" s="18">
        <v>9</v>
      </c>
      <c r="AB141" s="15">
        <f>1/3</f>
        <v>0.33333333333333331</v>
      </c>
    </row>
    <row r="142" spans="2:28" x14ac:dyDescent="0.25">
      <c r="B142" s="6">
        <v>4</v>
      </c>
      <c r="C142" s="1" t="s">
        <v>4</v>
      </c>
      <c r="D142" s="7">
        <v>9</v>
      </c>
      <c r="E142" s="7">
        <v>8</v>
      </c>
      <c r="F142" s="7">
        <v>7</v>
      </c>
      <c r="G142" s="7">
        <v>6</v>
      </c>
      <c r="H142" s="7">
        <v>5</v>
      </c>
      <c r="I142" s="7">
        <v>4</v>
      </c>
      <c r="J142" s="7">
        <v>3</v>
      </c>
      <c r="K142" s="7">
        <v>2</v>
      </c>
      <c r="L142" s="8">
        <v>1</v>
      </c>
      <c r="M142" s="7">
        <v>2</v>
      </c>
      <c r="N142" s="7">
        <v>3</v>
      </c>
      <c r="O142" s="7">
        <v>4</v>
      </c>
      <c r="P142" s="7">
        <v>5</v>
      </c>
      <c r="Q142" s="7">
        <v>6</v>
      </c>
      <c r="R142" s="7">
        <v>7</v>
      </c>
      <c r="S142" s="7">
        <v>8</v>
      </c>
      <c r="T142" s="9">
        <v>9</v>
      </c>
      <c r="U142" s="1" t="s">
        <v>8</v>
      </c>
      <c r="W142" s="7" t="s">
        <v>5</v>
      </c>
      <c r="X142" s="18">
        <v>3</v>
      </c>
      <c r="Y142" s="14">
        <v>1</v>
      </c>
      <c r="Z142" s="18">
        <f>1/7</f>
        <v>0.14285714285714285</v>
      </c>
      <c r="AA142" s="18">
        <v>9</v>
      </c>
      <c r="AB142" s="36">
        <f>1/3</f>
        <v>0.33333333333333331</v>
      </c>
    </row>
    <row r="143" spans="2:28" x14ac:dyDescent="0.25">
      <c r="B143" s="6">
        <v>5</v>
      </c>
      <c r="C143" s="1" t="s">
        <v>5</v>
      </c>
      <c r="D143" s="9">
        <v>9</v>
      </c>
      <c r="E143" s="29">
        <v>8</v>
      </c>
      <c r="F143" s="7">
        <v>7</v>
      </c>
      <c r="G143" s="7">
        <v>6</v>
      </c>
      <c r="H143" s="7">
        <v>5</v>
      </c>
      <c r="I143" s="7">
        <v>4</v>
      </c>
      <c r="J143" s="7">
        <v>3</v>
      </c>
      <c r="K143" s="7">
        <v>2</v>
      </c>
      <c r="L143" s="8">
        <v>1</v>
      </c>
      <c r="M143" s="7">
        <v>2</v>
      </c>
      <c r="N143" s="7">
        <v>3</v>
      </c>
      <c r="O143" s="7">
        <v>4</v>
      </c>
      <c r="P143" s="7">
        <v>5</v>
      </c>
      <c r="Q143" s="7">
        <v>6</v>
      </c>
      <c r="R143" s="7">
        <v>7</v>
      </c>
      <c r="S143" s="7">
        <v>8</v>
      </c>
      <c r="T143" s="7">
        <v>9</v>
      </c>
      <c r="U143" s="1" t="s">
        <v>6</v>
      </c>
      <c r="W143" s="7" t="s">
        <v>6</v>
      </c>
      <c r="X143" s="15">
        <f>1/7</f>
        <v>0.14285714285714285</v>
      </c>
      <c r="Y143" s="15">
        <v>7</v>
      </c>
      <c r="Z143" s="14">
        <v>1</v>
      </c>
      <c r="AA143" s="36">
        <f>1/9</f>
        <v>0.1111111111111111</v>
      </c>
      <c r="AB143" s="18">
        <v>9</v>
      </c>
    </row>
    <row r="144" spans="2:28" x14ac:dyDescent="0.25">
      <c r="B144" s="6">
        <v>6</v>
      </c>
      <c r="C144" s="1" t="s">
        <v>5</v>
      </c>
      <c r="D144" s="9">
        <v>9</v>
      </c>
      <c r="E144" s="7">
        <v>8</v>
      </c>
      <c r="F144" s="7">
        <v>7</v>
      </c>
      <c r="G144" s="7">
        <v>6</v>
      </c>
      <c r="H144" s="7">
        <v>5</v>
      </c>
      <c r="I144" s="7">
        <v>4</v>
      </c>
      <c r="J144" s="7">
        <v>3</v>
      </c>
      <c r="K144" s="7">
        <v>2</v>
      </c>
      <c r="L144" s="8">
        <v>1</v>
      </c>
      <c r="M144" s="7">
        <v>2</v>
      </c>
      <c r="N144" s="7">
        <v>3</v>
      </c>
      <c r="O144" s="7">
        <v>4</v>
      </c>
      <c r="P144" s="7">
        <v>5</v>
      </c>
      <c r="Q144" s="7">
        <v>6</v>
      </c>
      <c r="R144" s="7">
        <v>7</v>
      </c>
      <c r="S144" s="7">
        <v>8</v>
      </c>
      <c r="T144" s="7">
        <v>9</v>
      </c>
      <c r="U144" s="1" t="s">
        <v>7</v>
      </c>
      <c r="W144" s="7" t="s">
        <v>7</v>
      </c>
      <c r="X144" s="15">
        <f>1/9</f>
        <v>0.1111111111111111</v>
      </c>
      <c r="Y144" s="15">
        <f>1/9</f>
        <v>0.1111111111111111</v>
      </c>
      <c r="Z144" s="18">
        <v>9</v>
      </c>
      <c r="AA144" s="14">
        <v>1</v>
      </c>
      <c r="AB144" s="15">
        <f>1/9</f>
        <v>0.1111111111111111</v>
      </c>
    </row>
    <row r="145" spans="2:28" x14ac:dyDescent="0.25">
      <c r="B145" s="6">
        <v>7</v>
      </c>
      <c r="C145" s="1" t="s">
        <v>9</v>
      </c>
      <c r="D145" s="7">
        <v>9</v>
      </c>
      <c r="E145" s="7">
        <v>8</v>
      </c>
      <c r="F145" s="7">
        <v>7</v>
      </c>
      <c r="G145" s="7">
        <v>6</v>
      </c>
      <c r="H145" s="7">
        <v>5</v>
      </c>
      <c r="I145" s="7">
        <v>4</v>
      </c>
      <c r="J145" s="7">
        <v>3</v>
      </c>
      <c r="K145" s="7">
        <v>2</v>
      </c>
      <c r="L145" s="8">
        <v>1</v>
      </c>
      <c r="M145" s="7">
        <v>2</v>
      </c>
      <c r="N145" s="7">
        <v>3</v>
      </c>
      <c r="O145" s="7">
        <v>4</v>
      </c>
      <c r="P145" s="7">
        <v>5</v>
      </c>
      <c r="Q145" s="7">
        <v>6</v>
      </c>
      <c r="R145" s="7">
        <v>7</v>
      </c>
      <c r="S145" s="7">
        <v>8</v>
      </c>
      <c r="T145" s="9">
        <v>9</v>
      </c>
      <c r="U145" s="1" t="s">
        <v>8</v>
      </c>
      <c r="W145" s="7" t="s">
        <v>8</v>
      </c>
      <c r="X145" s="18">
        <v>3</v>
      </c>
      <c r="Y145" s="18">
        <v>3</v>
      </c>
      <c r="Z145" s="36">
        <f>1/9</f>
        <v>0.1111111111111111</v>
      </c>
      <c r="AA145" s="18">
        <v>3</v>
      </c>
      <c r="AB145" s="14">
        <v>1</v>
      </c>
    </row>
    <row r="146" spans="2:28" x14ac:dyDescent="0.25">
      <c r="B146" s="6">
        <v>8</v>
      </c>
      <c r="C146" s="1" t="s">
        <v>6</v>
      </c>
      <c r="D146" s="7">
        <v>9</v>
      </c>
      <c r="E146" s="7">
        <v>8</v>
      </c>
      <c r="F146" s="7">
        <v>7</v>
      </c>
      <c r="G146" s="7">
        <v>6</v>
      </c>
      <c r="H146" s="29">
        <v>5</v>
      </c>
      <c r="I146" s="7">
        <v>4</v>
      </c>
      <c r="J146" s="7">
        <v>3</v>
      </c>
      <c r="K146" s="7">
        <v>2</v>
      </c>
      <c r="L146" s="8">
        <v>1</v>
      </c>
      <c r="M146" s="7">
        <v>2</v>
      </c>
      <c r="N146" s="7">
        <v>3</v>
      </c>
      <c r="O146" s="7">
        <v>4</v>
      </c>
      <c r="P146" s="7">
        <v>5</v>
      </c>
      <c r="Q146" s="7">
        <v>6</v>
      </c>
      <c r="R146" s="7">
        <v>7</v>
      </c>
      <c r="S146" s="7">
        <v>8</v>
      </c>
      <c r="T146" s="9">
        <v>9</v>
      </c>
      <c r="U146" s="1" t="s">
        <v>7</v>
      </c>
    </row>
    <row r="147" spans="2:28" x14ac:dyDescent="0.25">
      <c r="B147" s="6">
        <v>9</v>
      </c>
      <c r="C147" s="1" t="s">
        <v>6</v>
      </c>
      <c r="D147" s="9">
        <v>9</v>
      </c>
      <c r="E147" s="29">
        <v>8</v>
      </c>
      <c r="F147" s="7">
        <v>7</v>
      </c>
      <c r="G147" s="7">
        <v>6</v>
      </c>
      <c r="H147" s="7">
        <v>5</v>
      </c>
      <c r="I147" s="7">
        <v>4</v>
      </c>
      <c r="J147" s="7">
        <v>3</v>
      </c>
      <c r="K147" s="7">
        <v>2</v>
      </c>
      <c r="L147" s="8">
        <v>1</v>
      </c>
      <c r="M147" s="7">
        <v>2</v>
      </c>
      <c r="N147" s="7">
        <v>3</v>
      </c>
      <c r="O147" s="7">
        <v>4</v>
      </c>
      <c r="P147" s="7">
        <v>5</v>
      </c>
      <c r="Q147" s="7">
        <v>6</v>
      </c>
      <c r="R147" s="7">
        <v>7</v>
      </c>
      <c r="S147" s="7">
        <v>8</v>
      </c>
      <c r="T147" s="7">
        <v>9</v>
      </c>
      <c r="U147" s="1" t="s">
        <v>8</v>
      </c>
    </row>
    <row r="148" spans="2:28" x14ac:dyDescent="0.25">
      <c r="B148" s="6">
        <v>10</v>
      </c>
      <c r="C148" s="1" t="s">
        <v>7</v>
      </c>
      <c r="D148" s="7">
        <v>9</v>
      </c>
      <c r="E148" s="7">
        <v>8</v>
      </c>
      <c r="F148" s="7">
        <v>7</v>
      </c>
      <c r="G148" s="7">
        <v>6</v>
      </c>
      <c r="H148" s="7">
        <v>5</v>
      </c>
      <c r="I148" s="7">
        <v>4</v>
      </c>
      <c r="J148" s="7">
        <v>3</v>
      </c>
      <c r="K148" s="7">
        <v>2</v>
      </c>
      <c r="L148" s="8">
        <v>1</v>
      </c>
      <c r="M148" s="7">
        <v>2</v>
      </c>
      <c r="N148" s="7">
        <v>3</v>
      </c>
      <c r="O148" s="7">
        <v>4</v>
      </c>
      <c r="P148" s="7">
        <v>5</v>
      </c>
      <c r="Q148" s="7">
        <v>6</v>
      </c>
      <c r="R148" s="7">
        <v>7</v>
      </c>
      <c r="S148" s="7">
        <v>8</v>
      </c>
      <c r="T148" s="9">
        <v>9</v>
      </c>
      <c r="U148" s="1" t="s">
        <v>8</v>
      </c>
    </row>
    <row r="152" spans="2:28" x14ac:dyDescent="0.25">
      <c r="B152" s="175" t="s">
        <v>38</v>
      </c>
      <c r="C152" s="176"/>
    </row>
    <row r="153" spans="2:28" x14ac:dyDescent="0.25">
      <c r="B153" s="158" t="s">
        <v>3</v>
      </c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60"/>
    </row>
    <row r="154" spans="2:28" x14ac:dyDescent="0.25">
      <c r="B154" s="161" t="s">
        <v>1</v>
      </c>
      <c r="C154" s="157" t="s">
        <v>17</v>
      </c>
      <c r="D154" s="162" t="s">
        <v>2</v>
      </c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4"/>
      <c r="U154" s="157" t="s">
        <v>18</v>
      </c>
    </row>
    <row r="155" spans="2:28" x14ac:dyDescent="0.25">
      <c r="B155" s="161"/>
      <c r="C155" s="157"/>
      <c r="D155" s="165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7"/>
      <c r="U155" s="157"/>
    </row>
    <row r="156" spans="2:28" x14ac:dyDescent="0.25">
      <c r="B156" s="6">
        <v>1</v>
      </c>
      <c r="C156" s="1" t="s">
        <v>4</v>
      </c>
      <c r="D156" s="7">
        <v>9</v>
      </c>
      <c r="E156" s="7">
        <v>8</v>
      </c>
      <c r="F156" s="7">
        <v>7</v>
      </c>
      <c r="G156" s="7">
        <v>6</v>
      </c>
      <c r="H156" s="7">
        <v>5</v>
      </c>
      <c r="I156" s="7">
        <v>4</v>
      </c>
      <c r="J156" s="7">
        <v>3</v>
      </c>
      <c r="K156" s="7">
        <v>2</v>
      </c>
      <c r="L156" s="8">
        <v>1</v>
      </c>
      <c r="M156" s="7">
        <v>2</v>
      </c>
      <c r="N156" s="7">
        <v>3</v>
      </c>
      <c r="O156" s="7">
        <v>4</v>
      </c>
      <c r="P156" s="7">
        <v>5</v>
      </c>
      <c r="Q156" s="7">
        <v>6</v>
      </c>
      <c r="R156" s="29">
        <v>7</v>
      </c>
      <c r="S156" s="7">
        <v>8</v>
      </c>
      <c r="T156" s="9">
        <v>9</v>
      </c>
      <c r="U156" s="1" t="s">
        <v>5</v>
      </c>
    </row>
    <row r="157" spans="2:28" x14ac:dyDescent="0.25">
      <c r="B157" s="6">
        <v>2</v>
      </c>
      <c r="C157" s="1" t="s">
        <v>4</v>
      </c>
      <c r="D157" s="29">
        <v>9</v>
      </c>
      <c r="E157" s="7">
        <v>8</v>
      </c>
      <c r="F157" s="7">
        <v>7</v>
      </c>
      <c r="G157" s="7">
        <v>6</v>
      </c>
      <c r="H157" s="7">
        <v>5</v>
      </c>
      <c r="I157" s="7">
        <v>4</v>
      </c>
      <c r="J157" s="7">
        <v>3</v>
      </c>
      <c r="K157" s="7">
        <v>2</v>
      </c>
      <c r="L157" s="8">
        <v>1</v>
      </c>
      <c r="M157" s="7">
        <v>2</v>
      </c>
      <c r="N157" s="7">
        <v>3</v>
      </c>
      <c r="O157" s="7">
        <v>4</v>
      </c>
      <c r="P157" s="7">
        <v>5</v>
      </c>
      <c r="Q157" s="7">
        <v>6</v>
      </c>
      <c r="R157" s="7">
        <v>7</v>
      </c>
      <c r="S157" s="7">
        <v>8</v>
      </c>
      <c r="T157" s="9">
        <v>9</v>
      </c>
      <c r="U157" s="1" t="s">
        <v>6</v>
      </c>
      <c r="W157" s="131" t="s">
        <v>42</v>
      </c>
      <c r="X157" s="132"/>
      <c r="Y157" s="132"/>
      <c r="Z157" s="132"/>
      <c r="AA157" s="132"/>
      <c r="AB157" s="133"/>
    </row>
    <row r="158" spans="2:28" x14ac:dyDescent="0.25">
      <c r="B158" s="6">
        <v>3</v>
      </c>
      <c r="C158" s="1" t="s">
        <v>4</v>
      </c>
      <c r="D158" s="9">
        <v>9</v>
      </c>
      <c r="E158" s="7">
        <v>8</v>
      </c>
      <c r="F158" s="29">
        <v>7</v>
      </c>
      <c r="G158" s="29">
        <v>6</v>
      </c>
      <c r="H158" s="7">
        <v>5</v>
      </c>
      <c r="I158" s="7">
        <v>4</v>
      </c>
      <c r="J158" s="7">
        <v>3</v>
      </c>
      <c r="K158" s="7">
        <v>2</v>
      </c>
      <c r="L158" s="8">
        <v>1</v>
      </c>
      <c r="M158" s="7">
        <v>2</v>
      </c>
      <c r="N158" s="7">
        <v>3</v>
      </c>
      <c r="O158" s="7">
        <v>4</v>
      </c>
      <c r="P158" s="7">
        <v>5</v>
      </c>
      <c r="Q158" s="7">
        <v>6</v>
      </c>
      <c r="R158" s="7">
        <v>7</v>
      </c>
      <c r="S158" s="7">
        <v>8</v>
      </c>
      <c r="T158" s="7">
        <v>9</v>
      </c>
      <c r="U158" s="1" t="s">
        <v>7</v>
      </c>
      <c r="W158" s="31" t="s">
        <v>0</v>
      </c>
      <c r="X158" s="7" t="s">
        <v>4</v>
      </c>
      <c r="Y158" s="7" t="s">
        <v>5</v>
      </c>
      <c r="Z158" s="7" t="s">
        <v>6</v>
      </c>
      <c r="AA158" s="7" t="s">
        <v>7</v>
      </c>
      <c r="AB158" s="7" t="s">
        <v>8</v>
      </c>
    </row>
    <row r="159" spans="2:28" x14ac:dyDescent="0.25">
      <c r="B159" s="6">
        <v>4</v>
      </c>
      <c r="C159" s="1" t="s">
        <v>4</v>
      </c>
      <c r="D159" s="7">
        <v>9</v>
      </c>
      <c r="E159" s="7">
        <v>8</v>
      </c>
      <c r="F159" s="7">
        <v>7</v>
      </c>
      <c r="G159" s="7">
        <v>6</v>
      </c>
      <c r="H159" s="7">
        <v>5</v>
      </c>
      <c r="I159" s="7">
        <v>4</v>
      </c>
      <c r="J159" s="7">
        <v>3</v>
      </c>
      <c r="K159" s="7">
        <v>2</v>
      </c>
      <c r="L159" s="8">
        <v>1</v>
      </c>
      <c r="M159" s="7">
        <v>2</v>
      </c>
      <c r="N159" s="7">
        <v>3</v>
      </c>
      <c r="O159" s="7">
        <v>4</v>
      </c>
      <c r="P159" s="7">
        <v>5</v>
      </c>
      <c r="Q159" s="7">
        <v>6</v>
      </c>
      <c r="R159" s="7">
        <v>7</v>
      </c>
      <c r="S159" s="7">
        <v>8</v>
      </c>
      <c r="T159" s="9">
        <v>9</v>
      </c>
      <c r="U159" s="1" t="s">
        <v>8</v>
      </c>
      <c r="W159" s="16" t="s">
        <v>4</v>
      </c>
      <c r="X159" s="14">
        <v>1</v>
      </c>
      <c r="Y159" s="15">
        <f>1/5</f>
        <v>0.2</v>
      </c>
      <c r="Z159" s="36">
        <f>1/9</f>
        <v>0.1111111111111111</v>
      </c>
      <c r="AA159" s="18">
        <v>9</v>
      </c>
      <c r="AB159" s="15">
        <f>1/5</f>
        <v>0.2</v>
      </c>
    </row>
    <row r="160" spans="2:28" x14ac:dyDescent="0.25">
      <c r="B160" s="6">
        <v>5</v>
      </c>
      <c r="C160" s="1" t="s">
        <v>5</v>
      </c>
      <c r="D160" s="9">
        <v>9</v>
      </c>
      <c r="E160" s="29">
        <v>8</v>
      </c>
      <c r="F160" s="7">
        <v>7</v>
      </c>
      <c r="G160" s="7">
        <v>6</v>
      </c>
      <c r="H160" s="7">
        <v>5</v>
      </c>
      <c r="I160" s="7">
        <v>4</v>
      </c>
      <c r="J160" s="7">
        <v>3</v>
      </c>
      <c r="K160" s="7">
        <v>2</v>
      </c>
      <c r="L160" s="8">
        <v>1</v>
      </c>
      <c r="M160" s="7">
        <v>2</v>
      </c>
      <c r="N160" s="7">
        <v>3</v>
      </c>
      <c r="O160" s="7">
        <v>4</v>
      </c>
      <c r="P160" s="7">
        <v>5</v>
      </c>
      <c r="Q160" s="7">
        <v>6</v>
      </c>
      <c r="R160" s="7">
        <v>7</v>
      </c>
      <c r="S160" s="7">
        <v>8</v>
      </c>
      <c r="T160" s="7">
        <v>9</v>
      </c>
      <c r="U160" s="1" t="s">
        <v>6</v>
      </c>
      <c r="W160" s="7" t="s">
        <v>5</v>
      </c>
      <c r="X160" s="18">
        <v>5</v>
      </c>
      <c r="Y160" s="14">
        <v>1</v>
      </c>
      <c r="Z160" s="18">
        <f>1/3</f>
        <v>0.33333333333333331</v>
      </c>
      <c r="AA160" s="18">
        <v>7</v>
      </c>
      <c r="AB160" s="36">
        <f>1/8</f>
        <v>0.125</v>
      </c>
    </row>
    <row r="161" spans="2:28" x14ac:dyDescent="0.25">
      <c r="B161" s="6">
        <v>6</v>
      </c>
      <c r="C161" s="1" t="s">
        <v>5</v>
      </c>
      <c r="D161" s="33">
        <v>9</v>
      </c>
      <c r="E161" s="7">
        <v>8</v>
      </c>
      <c r="F161" s="9">
        <v>7</v>
      </c>
      <c r="G161" s="7">
        <v>6</v>
      </c>
      <c r="H161" s="7">
        <v>5</v>
      </c>
      <c r="I161" s="7">
        <v>4</v>
      </c>
      <c r="J161" s="7">
        <v>3</v>
      </c>
      <c r="K161" s="7">
        <v>2</v>
      </c>
      <c r="L161" s="8">
        <v>1</v>
      </c>
      <c r="M161" s="7">
        <v>2</v>
      </c>
      <c r="N161" s="7">
        <v>3</v>
      </c>
      <c r="O161" s="7">
        <v>4</v>
      </c>
      <c r="P161" s="7">
        <v>5</v>
      </c>
      <c r="Q161" s="7">
        <v>6</v>
      </c>
      <c r="R161" s="7">
        <v>7</v>
      </c>
      <c r="S161" s="7">
        <v>8</v>
      </c>
      <c r="T161" s="7">
        <v>9</v>
      </c>
      <c r="U161" s="1" t="s">
        <v>7</v>
      </c>
      <c r="W161" s="7" t="s">
        <v>6</v>
      </c>
      <c r="X161" s="18">
        <v>9</v>
      </c>
      <c r="Y161" s="15">
        <v>3</v>
      </c>
      <c r="Z161" s="14">
        <v>1</v>
      </c>
      <c r="AA161" s="36">
        <f>1/9</f>
        <v>0.1111111111111111</v>
      </c>
      <c r="AB161" s="18">
        <v>9</v>
      </c>
    </row>
    <row r="162" spans="2:28" x14ac:dyDescent="0.25">
      <c r="B162" s="6">
        <v>7</v>
      </c>
      <c r="C162" s="1" t="s">
        <v>9</v>
      </c>
      <c r="D162" s="7">
        <v>9</v>
      </c>
      <c r="E162" s="7">
        <v>8</v>
      </c>
      <c r="F162" s="7">
        <v>7</v>
      </c>
      <c r="G162" s="7">
        <v>6</v>
      </c>
      <c r="H162" s="7">
        <v>5</v>
      </c>
      <c r="I162" s="7">
        <v>4</v>
      </c>
      <c r="J162" s="7">
        <v>3</v>
      </c>
      <c r="K162" s="7">
        <v>2</v>
      </c>
      <c r="L162" s="8">
        <v>1</v>
      </c>
      <c r="M162" s="7">
        <v>2</v>
      </c>
      <c r="N162" s="7">
        <v>3</v>
      </c>
      <c r="O162" s="7">
        <v>4</v>
      </c>
      <c r="P162" s="7">
        <v>5</v>
      </c>
      <c r="Q162" s="7">
        <v>6</v>
      </c>
      <c r="R162" s="7">
        <v>7</v>
      </c>
      <c r="S162" s="9">
        <v>8</v>
      </c>
      <c r="T162" s="29">
        <v>9</v>
      </c>
      <c r="U162" s="1" t="s">
        <v>8</v>
      </c>
      <c r="W162" s="7" t="s">
        <v>7</v>
      </c>
      <c r="X162" s="15">
        <f>1/9</f>
        <v>0.1111111111111111</v>
      </c>
      <c r="Y162" s="15">
        <f>1/7</f>
        <v>0.14285714285714285</v>
      </c>
      <c r="Z162" s="18">
        <v>9</v>
      </c>
      <c r="AA162" s="14">
        <v>1</v>
      </c>
      <c r="AB162" s="15">
        <f>1/9</f>
        <v>0.1111111111111111</v>
      </c>
    </row>
    <row r="163" spans="2:28" x14ac:dyDescent="0.25">
      <c r="B163" s="6">
        <v>8</v>
      </c>
      <c r="C163" s="1" t="s">
        <v>6</v>
      </c>
      <c r="D163" s="7">
        <v>9</v>
      </c>
      <c r="E163" s="7">
        <v>8</v>
      </c>
      <c r="F163" s="7">
        <v>7</v>
      </c>
      <c r="G163" s="7">
        <v>6</v>
      </c>
      <c r="H163" s="29">
        <v>5</v>
      </c>
      <c r="I163" s="7">
        <v>4</v>
      </c>
      <c r="J163" s="7">
        <v>3</v>
      </c>
      <c r="K163" s="7">
        <v>2</v>
      </c>
      <c r="L163" s="8">
        <v>1</v>
      </c>
      <c r="M163" s="7">
        <v>2</v>
      </c>
      <c r="N163" s="7">
        <v>3</v>
      </c>
      <c r="O163" s="7">
        <v>4</v>
      </c>
      <c r="P163" s="7">
        <v>5</v>
      </c>
      <c r="Q163" s="7">
        <v>6</v>
      </c>
      <c r="R163" s="7">
        <v>7</v>
      </c>
      <c r="S163" s="7">
        <v>8</v>
      </c>
      <c r="T163" s="9">
        <v>9</v>
      </c>
      <c r="U163" s="1" t="s">
        <v>7</v>
      </c>
      <c r="W163" s="7" t="s">
        <v>8</v>
      </c>
      <c r="X163" s="18">
        <v>5</v>
      </c>
      <c r="Y163" s="18">
        <v>3</v>
      </c>
      <c r="Z163" s="36">
        <f>1/9</f>
        <v>0.1111111111111111</v>
      </c>
      <c r="AA163" s="18">
        <v>9</v>
      </c>
      <c r="AB163" s="14">
        <v>1</v>
      </c>
    </row>
    <row r="164" spans="2:28" x14ac:dyDescent="0.25">
      <c r="B164" s="6">
        <v>9</v>
      </c>
      <c r="C164" s="1" t="s">
        <v>6</v>
      </c>
      <c r="D164" s="9">
        <v>9</v>
      </c>
      <c r="E164" s="29">
        <v>8</v>
      </c>
      <c r="F164" s="7">
        <v>7</v>
      </c>
      <c r="G164" s="7">
        <v>6</v>
      </c>
      <c r="H164" s="7">
        <v>5</v>
      </c>
      <c r="I164" s="7">
        <v>4</v>
      </c>
      <c r="J164" s="7">
        <v>3</v>
      </c>
      <c r="K164" s="7">
        <v>2</v>
      </c>
      <c r="L164" s="8">
        <v>1</v>
      </c>
      <c r="M164" s="7">
        <v>2</v>
      </c>
      <c r="N164" s="7">
        <v>3</v>
      </c>
      <c r="O164" s="7">
        <v>4</v>
      </c>
      <c r="P164" s="7">
        <v>5</v>
      </c>
      <c r="Q164" s="7">
        <v>6</v>
      </c>
      <c r="R164" s="7">
        <v>7</v>
      </c>
      <c r="S164" s="7">
        <v>8</v>
      </c>
      <c r="T164" s="7">
        <v>9</v>
      </c>
      <c r="U164" s="1" t="s">
        <v>8</v>
      </c>
    </row>
    <row r="165" spans="2:28" x14ac:dyDescent="0.25">
      <c r="B165" s="6">
        <v>10</v>
      </c>
      <c r="C165" s="1" t="s">
        <v>7</v>
      </c>
      <c r="D165" s="7">
        <v>9</v>
      </c>
      <c r="E165" s="7">
        <v>8</v>
      </c>
      <c r="F165" s="7">
        <v>7</v>
      </c>
      <c r="G165" s="7">
        <v>6</v>
      </c>
      <c r="H165" s="7">
        <v>5</v>
      </c>
      <c r="I165" s="7">
        <v>4</v>
      </c>
      <c r="J165" s="7">
        <v>3</v>
      </c>
      <c r="K165" s="7">
        <v>2</v>
      </c>
      <c r="L165" s="8">
        <v>1</v>
      </c>
      <c r="M165" s="7">
        <v>2</v>
      </c>
      <c r="N165" s="7">
        <v>3</v>
      </c>
      <c r="O165" s="7">
        <v>4</v>
      </c>
      <c r="P165" s="7">
        <v>5</v>
      </c>
      <c r="Q165" s="7">
        <v>6</v>
      </c>
      <c r="R165" s="7">
        <v>7</v>
      </c>
      <c r="S165" s="7">
        <v>8</v>
      </c>
      <c r="T165" s="9">
        <v>9</v>
      </c>
      <c r="U165" s="1" t="s">
        <v>8</v>
      </c>
    </row>
    <row r="169" spans="2:28" x14ac:dyDescent="0.25">
      <c r="B169" s="175" t="s">
        <v>39</v>
      </c>
      <c r="C169" s="176"/>
    </row>
    <row r="170" spans="2:28" x14ac:dyDescent="0.25">
      <c r="B170" s="158" t="s">
        <v>3</v>
      </c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60"/>
    </row>
    <row r="171" spans="2:28" x14ac:dyDescent="0.25">
      <c r="B171" s="161" t="s">
        <v>1</v>
      </c>
      <c r="C171" s="157" t="s">
        <v>17</v>
      </c>
      <c r="D171" s="162" t="s">
        <v>2</v>
      </c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4"/>
      <c r="U171" s="157" t="s">
        <v>18</v>
      </c>
    </row>
    <row r="172" spans="2:28" x14ac:dyDescent="0.25">
      <c r="B172" s="161"/>
      <c r="C172" s="157"/>
      <c r="D172" s="165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7"/>
      <c r="U172" s="157"/>
    </row>
    <row r="173" spans="2:28" x14ac:dyDescent="0.25">
      <c r="B173" s="6">
        <v>1</v>
      </c>
      <c r="C173" s="1" t="s">
        <v>4</v>
      </c>
      <c r="D173" s="7">
        <v>9</v>
      </c>
      <c r="E173" s="7">
        <v>8</v>
      </c>
      <c r="F173" s="7">
        <v>7</v>
      </c>
      <c r="G173" s="7">
        <v>6</v>
      </c>
      <c r="H173" s="7">
        <v>5</v>
      </c>
      <c r="I173" s="7">
        <v>4</v>
      </c>
      <c r="J173" s="7">
        <v>3</v>
      </c>
      <c r="K173" s="7">
        <v>2</v>
      </c>
      <c r="L173" s="8">
        <v>1</v>
      </c>
      <c r="M173" s="7">
        <v>2</v>
      </c>
      <c r="N173" s="7">
        <v>3</v>
      </c>
      <c r="O173" s="7">
        <v>4</v>
      </c>
      <c r="P173" s="7">
        <v>5</v>
      </c>
      <c r="Q173" s="7">
        <v>6</v>
      </c>
      <c r="R173" s="29">
        <v>7</v>
      </c>
      <c r="S173" s="7">
        <v>8</v>
      </c>
      <c r="T173" s="9">
        <v>9</v>
      </c>
      <c r="U173" s="1" t="s">
        <v>5</v>
      </c>
    </row>
    <row r="174" spans="2:28" x14ac:dyDescent="0.25">
      <c r="B174" s="6">
        <v>2</v>
      </c>
      <c r="C174" s="1" t="s">
        <v>4</v>
      </c>
      <c r="D174" s="9">
        <v>9</v>
      </c>
      <c r="E174" s="7">
        <v>8</v>
      </c>
      <c r="F174" s="7">
        <v>7</v>
      </c>
      <c r="G174" s="7">
        <v>6</v>
      </c>
      <c r="H174" s="7">
        <v>5</v>
      </c>
      <c r="I174" s="7">
        <v>4</v>
      </c>
      <c r="J174" s="7">
        <v>3</v>
      </c>
      <c r="K174" s="7">
        <v>2</v>
      </c>
      <c r="L174" s="8">
        <v>1</v>
      </c>
      <c r="M174" s="7">
        <v>2</v>
      </c>
      <c r="N174" s="7">
        <v>3</v>
      </c>
      <c r="O174" s="7">
        <v>4</v>
      </c>
      <c r="P174" s="7">
        <v>5</v>
      </c>
      <c r="Q174" s="7">
        <v>6</v>
      </c>
      <c r="R174" s="7">
        <v>7</v>
      </c>
      <c r="S174" s="7">
        <v>8</v>
      </c>
      <c r="T174" s="29">
        <v>9</v>
      </c>
      <c r="U174" s="1" t="s">
        <v>6</v>
      </c>
      <c r="W174" s="131" t="s">
        <v>43</v>
      </c>
      <c r="X174" s="132"/>
      <c r="Y174" s="132"/>
      <c r="Z174" s="132"/>
      <c r="AA174" s="132"/>
      <c r="AB174" s="133"/>
    </row>
    <row r="175" spans="2:28" x14ac:dyDescent="0.25">
      <c r="B175" s="6">
        <v>3</v>
      </c>
      <c r="C175" s="1" t="s">
        <v>4</v>
      </c>
      <c r="D175" s="29">
        <v>9</v>
      </c>
      <c r="E175" s="7">
        <v>8</v>
      </c>
      <c r="F175" s="29">
        <v>7</v>
      </c>
      <c r="G175" s="29">
        <v>6</v>
      </c>
      <c r="H175" s="7">
        <v>5</v>
      </c>
      <c r="I175" s="7">
        <v>4</v>
      </c>
      <c r="J175" s="7">
        <v>3</v>
      </c>
      <c r="K175" s="7">
        <v>2</v>
      </c>
      <c r="L175" s="8">
        <v>1</v>
      </c>
      <c r="M175" s="7">
        <v>2</v>
      </c>
      <c r="N175" s="7">
        <v>3</v>
      </c>
      <c r="O175" s="7">
        <v>4</v>
      </c>
      <c r="P175" s="9">
        <v>5</v>
      </c>
      <c r="Q175" s="7">
        <v>6</v>
      </c>
      <c r="R175" s="7">
        <v>7</v>
      </c>
      <c r="S175" s="7">
        <v>8</v>
      </c>
      <c r="T175" s="7">
        <v>9</v>
      </c>
      <c r="U175" s="1" t="s">
        <v>7</v>
      </c>
      <c r="W175" s="31" t="s">
        <v>0</v>
      </c>
      <c r="X175" s="7" t="s">
        <v>4</v>
      </c>
      <c r="Y175" s="7" t="s">
        <v>5</v>
      </c>
      <c r="Z175" s="7" t="s">
        <v>6</v>
      </c>
      <c r="AA175" s="7" t="s">
        <v>7</v>
      </c>
      <c r="AB175" s="7" t="s">
        <v>8</v>
      </c>
    </row>
    <row r="176" spans="2:28" x14ac:dyDescent="0.25">
      <c r="B176" s="6">
        <v>4</v>
      </c>
      <c r="C176" s="1" t="s">
        <v>4</v>
      </c>
      <c r="D176" s="7">
        <v>9</v>
      </c>
      <c r="E176" s="7">
        <v>8</v>
      </c>
      <c r="F176" s="7">
        <v>7</v>
      </c>
      <c r="G176" s="7">
        <v>6</v>
      </c>
      <c r="H176" s="7">
        <v>5</v>
      </c>
      <c r="I176" s="7">
        <v>4</v>
      </c>
      <c r="J176" s="7">
        <v>3</v>
      </c>
      <c r="K176" s="7">
        <v>2</v>
      </c>
      <c r="L176" s="8">
        <v>1</v>
      </c>
      <c r="M176" s="7">
        <v>2</v>
      </c>
      <c r="N176" s="7">
        <v>3</v>
      </c>
      <c r="O176" s="7">
        <v>4</v>
      </c>
      <c r="P176" s="7">
        <v>5</v>
      </c>
      <c r="Q176" s="7">
        <v>6</v>
      </c>
      <c r="R176" s="7">
        <v>7</v>
      </c>
      <c r="S176" s="7">
        <v>8</v>
      </c>
      <c r="T176" s="9">
        <v>9</v>
      </c>
      <c r="U176" s="1" t="s">
        <v>8</v>
      </c>
      <c r="W176" s="16" t="s">
        <v>4</v>
      </c>
      <c r="X176" s="14">
        <v>1</v>
      </c>
      <c r="Y176" s="15">
        <f>1/5</f>
        <v>0.2</v>
      </c>
      <c r="Z176" s="18">
        <v>9</v>
      </c>
      <c r="AA176" s="15">
        <f>1/5</f>
        <v>0.2</v>
      </c>
      <c r="AB176" s="15">
        <f>1/9</f>
        <v>0.1111111111111111</v>
      </c>
    </row>
    <row r="177" spans="2:28" x14ac:dyDescent="0.25">
      <c r="B177" s="6">
        <v>5</v>
      </c>
      <c r="C177" s="1" t="s">
        <v>5</v>
      </c>
      <c r="D177" s="9">
        <v>9</v>
      </c>
      <c r="E177" s="29">
        <v>8</v>
      </c>
      <c r="F177" s="7">
        <v>7</v>
      </c>
      <c r="G177" s="7">
        <v>6</v>
      </c>
      <c r="H177" s="7">
        <v>5</v>
      </c>
      <c r="I177" s="7">
        <v>4</v>
      </c>
      <c r="J177" s="7">
        <v>3</v>
      </c>
      <c r="K177" s="7">
        <v>2</v>
      </c>
      <c r="L177" s="8">
        <v>1</v>
      </c>
      <c r="M177" s="7">
        <v>2</v>
      </c>
      <c r="N177" s="7">
        <v>3</v>
      </c>
      <c r="O177" s="7">
        <v>4</v>
      </c>
      <c r="P177" s="7">
        <v>5</v>
      </c>
      <c r="Q177" s="7">
        <v>6</v>
      </c>
      <c r="R177" s="7">
        <v>7</v>
      </c>
      <c r="S177" s="7">
        <v>8</v>
      </c>
      <c r="T177" s="7">
        <v>9</v>
      </c>
      <c r="U177" s="1" t="s">
        <v>6</v>
      </c>
      <c r="W177" s="7" t="s">
        <v>5</v>
      </c>
      <c r="X177" s="18">
        <v>5</v>
      </c>
      <c r="Y177" s="14">
        <v>1</v>
      </c>
      <c r="Z177" s="18">
        <v>3</v>
      </c>
      <c r="AA177" s="18">
        <v>3</v>
      </c>
      <c r="AB177" s="36">
        <f>1/9</f>
        <v>0.1111111111111111</v>
      </c>
    </row>
    <row r="178" spans="2:28" x14ac:dyDescent="0.25">
      <c r="B178" s="6">
        <v>6</v>
      </c>
      <c r="C178" s="1" t="s">
        <v>5</v>
      </c>
      <c r="D178" s="33">
        <v>9</v>
      </c>
      <c r="E178" s="7">
        <v>8</v>
      </c>
      <c r="F178" s="29">
        <v>7</v>
      </c>
      <c r="G178" s="7">
        <v>6</v>
      </c>
      <c r="H178" s="7">
        <v>5</v>
      </c>
      <c r="I178" s="7">
        <v>4</v>
      </c>
      <c r="J178" s="9">
        <v>3</v>
      </c>
      <c r="K178" s="7">
        <v>2</v>
      </c>
      <c r="L178" s="8">
        <v>1</v>
      </c>
      <c r="M178" s="7">
        <v>2</v>
      </c>
      <c r="N178" s="7">
        <v>3</v>
      </c>
      <c r="O178" s="7">
        <v>4</v>
      </c>
      <c r="P178" s="7">
        <v>5</v>
      </c>
      <c r="Q178" s="7">
        <v>6</v>
      </c>
      <c r="R178" s="7">
        <v>7</v>
      </c>
      <c r="S178" s="7">
        <v>8</v>
      </c>
      <c r="T178" s="7">
        <v>9</v>
      </c>
      <c r="U178" s="1" t="s">
        <v>7</v>
      </c>
      <c r="W178" s="7" t="s">
        <v>6</v>
      </c>
      <c r="X178" s="15">
        <f>1/9</f>
        <v>0.1111111111111111</v>
      </c>
      <c r="Y178" s="34">
        <f>1/3</f>
        <v>0.33333333333333331</v>
      </c>
      <c r="Z178" s="14">
        <v>1</v>
      </c>
      <c r="AA178" s="36">
        <f>1/9</f>
        <v>0.1111111111111111</v>
      </c>
      <c r="AB178" s="15">
        <f>1/9</f>
        <v>0.1111111111111111</v>
      </c>
    </row>
    <row r="179" spans="2:28" x14ac:dyDescent="0.25">
      <c r="B179" s="6">
        <v>7</v>
      </c>
      <c r="C179" s="1" t="s">
        <v>9</v>
      </c>
      <c r="D179" s="7">
        <v>9</v>
      </c>
      <c r="E179" s="7">
        <v>8</v>
      </c>
      <c r="F179" s="7">
        <v>7</v>
      </c>
      <c r="G179" s="7">
        <v>6</v>
      </c>
      <c r="H179" s="7">
        <v>5</v>
      </c>
      <c r="I179" s="7">
        <v>4</v>
      </c>
      <c r="J179" s="7">
        <v>3</v>
      </c>
      <c r="K179" s="7">
        <v>2</v>
      </c>
      <c r="L179" s="8">
        <v>1</v>
      </c>
      <c r="M179" s="7">
        <v>2</v>
      </c>
      <c r="N179" s="7">
        <v>3</v>
      </c>
      <c r="O179" s="7">
        <v>4</v>
      </c>
      <c r="P179" s="7">
        <v>5</v>
      </c>
      <c r="Q179" s="7">
        <v>6</v>
      </c>
      <c r="R179" s="7">
        <v>7</v>
      </c>
      <c r="S179" s="29">
        <v>8</v>
      </c>
      <c r="T179" s="9">
        <v>9</v>
      </c>
      <c r="U179" s="1" t="s">
        <v>8</v>
      </c>
      <c r="W179" s="7" t="s">
        <v>7</v>
      </c>
      <c r="X179" s="18">
        <v>5</v>
      </c>
      <c r="Y179" s="15">
        <f>1/3</f>
        <v>0.33333333333333331</v>
      </c>
      <c r="Z179" s="18">
        <v>9</v>
      </c>
      <c r="AA179" s="14">
        <v>1</v>
      </c>
      <c r="AB179" s="18">
        <v>3</v>
      </c>
    </row>
    <row r="180" spans="2:28" x14ac:dyDescent="0.25">
      <c r="B180" s="6">
        <v>8</v>
      </c>
      <c r="C180" s="1" t="s">
        <v>6</v>
      </c>
      <c r="D180" s="7">
        <v>9</v>
      </c>
      <c r="E180" s="7">
        <v>8</v>
      </c>
      <c r="F180" s="7">
        <v>7</v>
      </c>
      <c r="G180" s="7">
        <v>6</v>
      </c>
      <c r="H180" s="29">
        <v>5</v>
      </c>
      <c r="I180" s="7">
        <v>4</v>
      </c>
      <c r="J180" s="7">
        <v>3</v>
      </c>
      <c r="K180" s="7">
        <v>2</v>
      </c>
      <c r="L180" s="8">
        <v>1</v>
      </c>
      <c r="M180" s="7">
        <v>2</v>
      </c>
      <c r="N180" s="7">
        <v>3</v>
      </c>
      <c r="O180" s="7">
        <v>4</v>
      </c>
      <c r="P180" s="7">
        <v>5</v>
      </c>
      <c r="Q180" s="7">
        <v>6</v>
      </c>
      <c r="R180" s="7">
        <v>7</v>
      </c>
      <c r="S180" s="7">
        <v>8</v>
      </c>
      <c r="T180" s="9">
        <v>9</v>
      </c>
      <c r="U180" s="1" t="s">
        <v>7</v>
      </c>
      <c r="W180" s="7" t="s">
        <v>8</v>
      </c>
      <c r="X180" s="18">
        <v>3</v>
      </c>
      <c r="Y180" s="18">
        <v>5</v>
      </c>
      <c r="Z180" s="18">
        <v>9</v>
      </c>
      <c r="AA180" s="36">
        <f>1/3</f>
        <v>0.33333333333333331</v>
      </c>
      <c r="AB180" s="14">
        <v>1</v>
      </c>
    </row>
    <row r="181" spans="2:28" x14ac:dyDescent="0.25">
      <c r="B181" s="6">
        <v>9</v>
      </c>
      <c r="C181" s="1" t="s">
        <v>6</v>
      </c>
      <c r="D181" s="29">
        <v>9</v>
      </c>
      <c r="E181" s="29">
        <v>8</v>
      </c>
      <c r="F181" s="7">
        <v>7</v>
      </c>
      <c r="G181" s="7">
        <v>6</v>
      </c>
      <c r="H181" s="7">
        <v>5</v>
      </c>
      <c r="I181" s="7">
        <v>4</v>
      </c>
      <c r="J181" s="7">
        <v>3</v>
      </c>
      <c r="K181" s="7">
        <v>2</v>
      </c>
      <c r="L181" s="8">
        <v>1</v>
      </c>
      <c r="M181" s="7">
        <v>2</v>
      </c>
      <c r="N181" s="7">
        <v>3</v>
      </c>
      <c r="O181" s="7">
        <v>4</v>
      </c>
      <c r="P181" s="7">
        <v>5</v>
      </c>
      <c r="Q181" s="7">
        <v>6</v>
      </c>
      <c r="R181" s="7">
        <v>7</v>
      </c>
      <c r="S181" s="7">
        <v>8</v>
      </c>
      <c r="T181" s="9">
        <v>9</v>
      </c>
      <c r="U181" s="1" t="s">
        <v>8</v>
      </c>
    </row>
    <row r="182" spans="2:28" x14ac:dyDescent="0.25">
      <c r="B182" s="6">
        <v>10</v>
      </c>
      <c r="C182" s="1" t="s">
        <v>7</v>
      </c>
      <c r="D182" s="7">
        <v>9</v>
      </c>
      <c r="E182" s="7">
        <v>8</v>
      </c>
      <c r="F182" s="7">
        <v>7</v>
      </c>
      <c r="G182" s="7">
        <v>6</v>
      </c>
      <c r="H182" s="7">
        <v>5</v>
      </c>
      <c r="I182" s="7">
        <v>4</v>
      </c>
      <c r="J182" s="9">
        <v>3</v>
      </c>
      <c r="K182" s="7">
        <v>2</v>
      </c>
      <c r="L182" s="8">
        <v>1</v>
      </c>
      <c r="M182" s="7">
        <v>2</v>
      </c>
      <c r="N182" s="7">
        <v>3</v>
      </c>
      <c r="O182" s="7">
        <v>4</v>
      </c>
      <c r="P182" s="7">
        <v>5</v>
      </c>
      <c r="Q182" s="7">
        <v>6</v>
      </c>
      <c r="R182" s="7">
        <v>7</v>
      </c>
      <c r="S182" s="7">
        <v>8</v>
      </c>
      <c r="T182" s="29">
        <v>9</v>
      </c>
      <c r="U182" s="1" t="s">
        <v>8</v>
      </c>
    </row>
    <row r="185" spans="2:28" x14ac:dyDescent="0.25">
      <c r="B185" s="175" t="s">
        <v>40</v>
      </c>
      <c r="C185" s="176"/>
    </row>
    <row r="186" spans="2:28" x14ac:dyDescent="0.25">
      <c r="B186" s="158" t="s">
        <v>3</v>
      </c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60"/>
    </row>
    <row r="187" spans="2:28" x14ac:dyDescent="0.25">
      <c r="B187" s="161" t="s">
        <v>1</v>
      </c>
      <c r="C187" s="157" t="s">
        <v>17</v>
      </c>
      <c r="D187" s="162" t="s">
        <v>2</v>
      </c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4"/>
      <c r="U187" s="157" t="s">
        <v>18</v>
      </c>
    </row>
    <row r="188" spans="2:28" x14ac:dyDescent="0.25">
      <c r="B188" s="161"/>
      <c r="C188" s="157"/>
      <c r="D188" s="165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7"/>
      <c r="U188" s="157"/>
    </row>
    <row r="189" spans="2:28" x14ac:dyDescent="0.25">
      <c r="B189" s="6">
        <v>1</v>
      </c>
      <c r="C189" s="1" t="s">
        <v>4</v>
      </c>
      <c r="D189" s="7">
        <v>9</v>
      </c>
      <c r="E189" s="7">
        <v>8</v>
      </c>
      <c r="F189" s="7">
        <v>7</v>
      </c>
      <c r="G189" s="7">
        <v>6</v>
      </c>
      <c r="H189" s="7">
        <v>5</v>
      </c>
      <c r="I189" s="7">
        <v>4</v>
      </c>
      <c r="J189" s="7">
        <v>3</v>
      </c>
      <c r="K189" s="7">
        <v>2</v>
      </c>
      <c r="L189" s="8">
        <v>1</v>
      </c>
      <c r="M189" s="7">
        <v>2</v>
      </c>
      <c r="N189" s="7">
        <v>3</v>
      </c>
      <c r="O189" s="7">
        <v>4</v>
      </c>
      <c r="P189" s="7">
        <v>5</v>
      </c>
      <c r="Q189" s="7">
        <v>6</v>
      </c>
      <c r="R189" s="29">
        <v>7</v>
      </c>
      <c r="S189" s="7">
        <v>8</v>
      </c>
      <c r="T189" s="9">
        <v>9</v>
      </c>
      <c r="U189" s="1" t="s">
        <v>5</v>
      </c>
    </row>
    <row r="190" spans="2:28" x14ac:dyDescent="0.25">
      <c r="B190" s="6">
        <v>2</v>
      </c>
      <c r="C190" s="1" t="s">
        <v>4</v>
      </c>
      <c r="D190" s="9">
        <v>9</v>
      </c>
      <c r="E190" s="7">
        <v>8</v>
      </c>
      <c r="F190" s="7">
        <v>7</v>
      </c>
      <c r="G190" s="7">
        <v>6</v>
      </c>
      <c r="H190" s="7">
        <v>5</v>
      </c>
      <c r="I190" s="7">
        <v>4</v>
      </c>
      <c r="J190" s="7">
        <v>3</v>
      </c>
      <c r="K190" s="7">
        <v>2</v>
      </c>
      <c r="L190" s="8">
        <v>1</v>
      </c>
      <c r="M190" s="7">
        <v>2</v>
      </c>
      <c r="N190" s="7">
        <v>3</v>
      </c>
      <c r="O190" s="7">
        <v>4</v>
      </c>
      <c r="P190" s="7">
        <v>5</v>
      </c>
      <c r="Q190" s="7">
        <v>6</v>
      </c>
      <c r="R190" s="7">
        <v>7</v>
      </c>
      <c r="S190" s="7">
        <v>8</v>
      </c>
      <c r="T190" s="29">
        <v>9</v>
      </c>
      <c r="U190" s="1" t="s">
        <v>6</v>
      </c>
      <c r="W190" s="131" t="s">
        <v>44</v>
      </c>
      <c r="X190" s="132"/>
      <c r="Y190" s="132"/>
      <c r="Z190" s="132"/>
      <c r="AA190" s="132"/>
      <c r="AB190" s="133"/>
    </row>
    <row r="191" spans="2:28" x14ac:dyDescent="0.25">
      <c r="B191" s="6">
        <v>3</v>
      </c>
      <c r="C191" s="1" t="s">
        <v>4</v>
      </c>
      <c r="D191" s="29">
        <v>9</v>
      </c>
      <c r="E191" s="7">
        <v>8</v>
      </c>
      <c r="F191" s="29">
        <v>7</v>
      </c>
      <c r="G191" s="29">
        <v>6</v>
      </c>
      <c r="H191" s="7">
        <v>5</v>
      </c>
      <c r="I191" s="7">
        <v>4</v>
      </c>
      <c r="J191" s="7">
        <v>3</v>
      </c>
      <c r="K191" s="7">
        <v>2</v>
      </c>
      <c r="L191" s="8">
        <v>1</v>
      </c>
      <c r="M191" s="7">
        <v>2</v>
      </c>
      <c r="N191" s="7">
        <v>3</v>
      </c>
      <c r="O191" s="7">
        <v>4</v>
      </c>
      <c r="P191" s="29">
        <v>5</v>
      </c>
      <c r="Q191" s="7">
        <v>6</v>
      </c>
      <c r="R191" s="7">
        <v>7</v>
      </c>
      <c r="S191" s="7">
        <v>8</v>
      </c>
      <c r="T191" s="9">
        <v>9</v>
      </c>
      <c r="U191" s="1" t="s">
        <v>7</v>
      </c>
      <c r="W191" s="31" t="s">
        <v>0</v>
      </c>
      <c r="X191" s="7" t="s">
        <v>4</v>
      </c>
      <c r="Y191" s="7" t="s">
        <v>5</v>
      </c>
      <c r="Z191" s="7" t="s">
        <v>6</v>
      </c>
      <c r="AA191" s="7" t="s">
        <v>7</v>
      </c>
      <c r="AB191" s="7" t="s">
        <v>8</v>
      </c>
    </row>
    <row r="192" spans="2:28" x14ac:dyDescent="0.25">
      <c r="B192" s="6">
        <v>4</v>
      </c>
      <c r="C192" s="1" t="s">
        <v>4</v>
      </c>
      <c r="D192" s="7">
        <v>9</v>
      </c>
      <c r="E192" s="7">
        <v>8</v>
      </c>
      <c r="F192" s="7">
        <v>7</v>
      </c>
      <c r="G192" s="7">
        <v>6</v>
      </c>
      <c r="H192" s="7">
        <v>5</v>
      </c>
      <c r="I192" s="7">
        <v>4</v>
      </c>
      <c r="J192" s="7">
        <v>3</v>
      </c>
      <c r="K192" s="7">
        <v>2</v>
      </c>
      <c r="L192" s="8">
        <v>1</v>
      </c>
      <c r="M192" s="7">
        <v>2</v>
      </c>
      <c r="N192" s="7">
        <v>3</v>
      </c>
      <c r="O192" s="7">
        <v>4</v>
      </c>
      <c r="P192" s="7">
        <v>5</v>
      </c>
      <c r="Q192" s="7">
        <v>6</v>
      </c>
      <c r="R192" s="7">
        <v>7</v>
      </c>
      <c r="S192" s="7">
        <v>8</v>
      </c>
      <c r="T192" s="9">
        <v>9</v>
      </c>
      <c r="U192" s="1" t="s">
        <v>8</v>
      </c>
      <c r="W192" s="16" t="s">
        <v>4</v>
      </c>
      <c r="X192" s="14">
        <v>1</v>
      </c>
      <c r="Y192" s="15">
        <v>5</v>
      </c>
      <c r="Z192" s="18">
        <v>9</v>
      </c>
      <c r="AA192" s="15">
        <f>1/9</f>
        <v>0.1111111111111111</v>
      </c>
      <c r="AB192" s="15">
        <f>1/9</f>
        <v>0.1111111111111111</v>
      </c>
    </row>
    <row r="193" spans="2:28" x14ac:dyDescent="0.25">
      <c r="B193" s="6">
        <v>5</v>
      </c>
      <c r="C193" s="1" t="s">
        <v>5</v>
      </c>
      <c r="D193" s="29">
        <v>9</v>
      </c>
      <c r="E193" s="29">
        <v>8</v>
      </c>
      <c r="F193" s="7">
        <v>7</v>
      </c>
      <c r="G193" s="7">
        <v>6</v>
      </c>
      <c r="H193" s="7">
        <v>5</v>
      </c>
      <c r="I193" s="7">
        <v>4</v>
      </c>
      <c r="J193" s="7">
        <v>3</v>
      </c>
      <c r="K193" s="7">
        <v>2</v>
      </c>
      <c r="L193" s="8">
        <v>1</v>
      </c>
      <c r="M193" s="7">
        <v>2</v>
      </c>
      <c r="N193" s="7">
        <v>3</v>
      </c>
      <c r="O193" s="7">
        <v>4</v>
      </c>
      <c r="P193" s="9">
        <v>5</v>
      </c>
      <c r="Q193" s="7">
        <v>6</v>
      </c>
      <c r="R193" s="7">
        <v>7</v>
      </c>
      <c r="S193" s="7">
        <v>8</v>
      </c>
      <c r="T193" s="7">
        <v>9</v>
      </c>
      <c r="U193" s="1" t="s">
        <v>6</v>
      </c>
      <c r="W193" s="7" t="s">
        <v>5</v>
      </c>
      <c r="X193" s="18">
        <f>1/5</f>
        <v>0.2</v>
      </c>
      <c r="Y193" s="14">
        <v>1</v>
      </c>
      <c r="Z193" s="34">
        <f>1/5</f>
        <v>0.2</v>
      </c>
      <c r="AA193" s="18">
        <v>9</v>
      </c>
      <c r="AB193" s="36">
        <f>1/9</f>
        <v>0.1111111111111111</v>
      </c>
    </row>
    <row r="194" spans="2:28" x14ac:dyDescent="0.25">
      <c r="B194" s="6">
        <v>6</v>
      </c>
      <c r="C194" s="1" t="s">
        <v>5</v>
      </c>
      <c r="D194" s="9">
        <v>9</v>
      </c>
      <c r="E194" s="7">
        <v>8</v>
      </c>
      <c r="F194" s="29">
        <v>7</v>
      </c>
      <c r="G194" s="7">
        <v>6</v>
      </c>
      <c r="H194" s="7">
        <v>5</v>
      </c>
      <c r="I194" s="7">
        <v>4</v>
      </c>
      <c r="J194" s="29">
        <v>3</v>
      </c>
      <c r="K194" s="7">
        <v>2</v>
      </c>
      <c r="L194" s="8">
        <v>1</v>
      </c>
      <c r="M194" s="7">
        <v>2</v>
      </c>
      <c r="N194" s="7">
        <v>3</v>
      </c>
      <c r="O194" s="7">
        <v>4</v>
      </c>
      <c r="P194" s="7">
        <v>5</v>
      </c>
      <c r="Q194" s="7">
        <v>6</v>
      </c>
      <c r="R194" s="7">
        <v>7</v>
      </c>
      <c r="S194" s="7">
        <v>8</v>
      </c>
      <c r="T194" s="7">
        <v>9</v>
      </c>
      <c r="U194" s="1" t="s">
        <v>7</v>
      </c>
      <c r="W194" s="7" t="s">
        <v>6</v>
      </c>
      <c r="X194" s="15">
        <f>1/9</f>
        <v>0.1111111111111111</v>
      </c>
      <c r="Y194" s="18">
        <v>5</v>
      </c>
      <c r="Z194" s="14">
        <v>1</v>
      </c>
      <c r="AA194" s="36">
        <f>1/9</f>
        <v>0.1111111111111111</v>
      </c>
      <c r="AB194" s="15">
        <f>1/9</f>
        <v>0.1111111111111111</v>
      </c>
    </row>
    <row r="195" spans="2:28" x14ac:dyDescent="0.25">
      <c r="B195" s="6">
        <v>7</v>
      </c>
      <c r="C195" s="1" t="s">
        <v>9</v>
      </c>
      <c r="D195" s="7">
        <v>9</v>
      </c>
      <c r="E195" s="7">
        <v>8</v>
      </c>
      <c r="F195" s="7">
        <v>7</v>
      </c>
      <c r="G195" s="7">
        <v>6</v>
      </c>
      <c r="H195" s="7">
        <v>5</v>
      </c>
      <c r="I195" s="7">
        <v>4</v>
      </c>
      <c r="J195" s="7">
        <v>3</v>
      </c>
      <c r="K195" s="7">
        <v>2</v>
      </c>
      <c r="L195" s="8">
        <v>1</v>
      </c>
      <c r="M195" s="7">
        <v>2</v>
      </c>
      <c r="N195" s="7">
        <v>3</v>
      </c>
      <c r="O195" s="7">
        <v>4</v>
      </c>
      <c r="P195" s="7">
        <v>5</v>
      </c>
      <c r="Q195" s="7">
        <v>6</v>
      </c>
      <c r="R195" s="7">
        <v>7</v>
      </c>
      <c r="S195" s="29">
        <v>8</v>
      </c>
      <c r="T195" s="9">
        <v>9</v>
      </c>
      <c r="U195" s="1" t="s">
        <v>8</v>
      </c>
      <c r="W195" s="7" t="s">
        <v>7</v>
      </c>
      <c r="X195" s="18">
        <v>9</v>
      </c>
      <c r="Y195" s="15">
        <f>1/9</f>
        <v>0.1111111111111111</v>
      </c>
      <c r="Z195" s="18">
        <v>9</v>
      </c>
      <c r="AA195" s="14">
        <v>1</v>
      </c>
      <c r="AB195" s="15">
        <f>1/9</f>
        <v>0.1111111111111111</v>
      </c>
    </row>
    <row r="196" spans="2:28" x14ac:dyDescent="0.25">
      <c r="B196" s="6">
        <v>8</v>
      </c>
      <c r="C196" s="1" t="s">
        <v>6</v>
      </c>
      <c r="D196" s="7">
        <v>9</v>
      </c>
      <c r="E196" s="7">
        <v>8</v>
      </c>
      <c r="F196" s="7">
        <v>7</v>
      </c>
      <c r="G196" s="7">
        <v>6</v>
      </c>
      <c r="H196" s="29">
        <v>5</v>
      </c>
      <c r="I196" s="7">
        <v>4</v>
      </c>
      <c r="J196" s="7">
        <v>3</v>
      </c>
      <c r="K196" s="7">
        <v>2</v>
      </c>
      <c r="L196" s="8">
        <v>1</v>
      </c>
      <c r="M196" s="7">
        <v>2</v>
      </c>
      <c r="N196" s="7">
        <v>3</v>
      </c>
      <c r="O196" s="7">
        <v>4</v>
      </c>
      <c r="P196" s="7">
        <v>5</v>
      </c>
      <c r="Q196" s="7">
        <v>6</v>
      </c>
      <c r="R196" s="7">
        <v>7</v>
      </c>
      <c r="S196" s="7">
        <v>8</v>
      </c>
      <c r="T196" s="9">
        <v>9</v>
      </c>
      <c r="U196" s="1" t="s">
        <v>7</v>
      </c>
      <c r="W196" s="7" t="s">
        <v>8</v>
      </c>
      <c r="X196" s="18">
        <v>3</v>
      </c>
      <c r="Y196" s="18">
        <v>3</v>
      </c>
      <c r="Z196" s="18">
        <v>9</v>
      </c>
      <c r="AA196" s="18">
        <v>9</v>
      </c>
      <c r="AB196" s="14">
        <v>1</v>
      </c>
    </row>
    <row r="197" spans="2:28" x14ac:dyDescent="0.25">
      <c r="B197" s="6">
        <v>9</v>
      </c>
      <c r="C197" s="1" t="s">
        <v>6</v>
      </c>
      <c r="D197" s="29">
        <v>9</v>
      </c>
      <c r="E197" s="29">
        <v>8</v>
      </c>
      <c r="F197" s="7">
        <v>7</v>
      </c>
      <c r="G197" s="7">
        <v>6</v>
      </c>
      <c r="H197" s="7">
        <v>5</v>
      </c>
      <c r="I197" s="7">
        <v>4</v>
      </c>
      <c r="J197" s="7">
        <v>3</v>
      </c>
      <c r="K197" s="7">
        <v>2</v>
      </c>
      <c r="L197" s="8">
        <v>1</v>
      </c>
      <c r="M197" s="7">
        <v>2</v>
      </c>
      <c r="N197" s="7">
        <v>3</v>
      </c>
      <c r="O197" s="7">
        <v>4</v>
      </c>
      <c r="P197" s="7">
        <v>5</v>
      </c>
      <c r="Q197" s="7">
        <v>6</v>
      </c>
      <c r="R197" s="7">
        <v>7</v>
      </c>
      <c r="S197" s="7">
        <v>8</v>
      </c>
      <c r="T197" s="9">
        <v>9</v>
      </c>
      <c r="U197" s="1" t="s">
        <v>8</v>
      </c>
    </row>
    <row r="198" spans="2:28" x14ac:dyDescent="0.25">
      <c r="B198" s="6">
        <v>10</v>
      </c>
      <c r="C198" s="1" t="s">
        <v>7</v>
      </c>
      <c r="D198" s="7">
        <v>9</v>
      </c>
      <c r="E198" s="7">
        <v>8</v>
      </c>
      <c r="F198" s="7">
        <v>7</v>
      </c>
      <c r="G198" s="7">
        <v>6</v>
      </c>
      <c r="H198" s="7">
        <v>5</v>
      </c>
      <c r="I198" s="7">
        <v>4</v>
      </c>
      <c r="J198" s="29">
        <v>3</v>
      </c>
      <c r="K198" s="7">
        <v>2</v>
      </c>
      <c r="L198" s="8">
        <v>1</v>
      </c>
      <c r="M198" s="7">
        <v>2</v>
      </c>
      <c r="N198" s="7">
        <v>3</v>
      </c>
      <c r="O198" s="7">
        <v>4</v>
      </c>
      <c r="P198" s="7">
        <v>5</v>
      </c>
      <c r="Q198" s="7">
        <v>6</v>
      </c>
      <c r="R198" s="7">
        <v>7</v>
      </c>
      <c r="S198" s="7">
        <v>8</v>
      </c>
      <c r="T198" s="9">
        <v>9</v>
      </c>
      <c r="U198" s="1" t="s">
        <v>8</v>
      </c>
    </row>
  </sheetData>
  <mergeCells count="121">
    <mergeCell ref="AF2:AH3"/>
    <mergeCell ref="B6:G6"/>
    <mergeCell ref="AE6:AJ6"/>
    <mergeCell ref="AN6:AS6"/>
    <mergeCell ref="B7:C7"/>
    <mergeCell ref="D7:E7"/>
    <mergeCell ref="F7:G7"/>
    <mergeCell ref="AE7:AJ7"/>
    <mergeCell ref="AN7:AS7"/>
    <mergeCell ref="B10:C10"/>
    <mergeCell ref="D10:E10"/>
    <mergeCell ref="F10:G10"/>
    <mergeCell ref="B11:C11"/>
    <mergeCell ref="D11:E11"/>
    <mergeCell ref="F11:G11"/>
    <mergeCell ref="B8:C8"/>
    <mergeCell ref="D8:E8"/>
    <mergeCell ref="F8:G8"/>
    <mergeCell ref="B9:C9"/>
    <mergeCell ref="D9:E9"/>
    <mergeCell ref="F9:G9"/>
    <mergeCell ref="AE18:AJ18"/>
    <mergeCell ref="AN18:AS18"/>
    <mergeCell ref="W19:AB19"/>
    <mergeCell ref="AE19:AJ19"/>
    <mergeCell ref="AN19:AS19"/>
    <mergeCell ref="AN26:AS26"/>
    <mergeCell ref="B16:C16"/>
    <mergeCell ref="B17:U17"/>
    <mergeCell ref="B18:B19"/>
    <mergeCell ref="C18:C19"/>
    <mergeCell ref="D18:T19"/>
    <mergeCell ref="U18:U19"/>
    <mergeCell ref="W37:AB37"/>
    <mergeCell ref="AF43:AJ44"/>
    <mergeCell ref="AF47:AK47"/>
    <mergeCell ref="AF48:AK48"/>
    <mergeCell ref="B50:C50"/>
    <mergeCell ref="B51:U51"/>
    <mergeCell ref="B33:C33"/>
    <mergeCell ref="B34:U34"/>
    <mergeCell ref="B35:B36"/>
    <mergeCell ref="C35:C36"/>
    <mergeCell ref="D35:T36"/>
    <mergeCell ref="U35:U36"/>
    <mergeCell ref="AP56:AU56"/>
    <mergeCell ref="AF58:AK58"/>
    <mergeCell ref="AF59:AK59"/>
    <mergeCell ref="AP63:AU63"/>
    <mergeCell ref="B67:C67"/>
    <mergeCell ref="AR67:AT67"/>
    <mergeCell ref="B52:B53"/>
    <mergeCell ref="C52:C53"/>
    <mergeCell ref="D52:T53"/>
    <mergeCell ref="U52:U53"/>
    <mergeCell ref="W55:AB55"/>
    <mergeCell ref="AP55:AU55"/>
    <mergeCell ref="AT69:AT70"/>
    <mergeCell ref="AF70:AK70"/>
    <mergeCell ref="W72:AB72"/>
    <mergeCell ref="AF80:AK80"/>
    <mergeCell ref="B68:U68"/>
    <mergeCell ref="B69:B70"/>
    <mergeCell ref="C69:C70"/>
    <mergeCell ref="D69:T70"/>
    <mergeCell ref="U69:U70"/>
    <mergeCell ref="AF69:AK69"/>
    <mergeCell ref="AF81:AK81"/>
    <mergeCell ref="B84:C84"/>
    <mergeCell ref="B85:U85"/>
    <mergeCell ref="B86:B87"/>
    <mergeCell ref="C86:C87"/>
    <mergeCell ref="D86:T87"/>
    <mergeCell ref="U86:U87"/>
    <mergeCell ref="AR69:AR70"/>
    <mergeCell ref="AS69:AS70"/>
    <mergeCell ref="W105:AB105"/>
    <mergeCell ref="B118:C118"/>
    <mergeCell ref="B119:U119"/>
    <mergeCell ref="B120:B121"/>
    <mergeCell ref="C120:C121"/>
    <mergeCell ref="D120:T121"/>
    <mergeCell ref="U120:U121"/>
    <mergeCell ref="W88:AB88"/>
    <mergeCell ref="AF91:AK91"/>
    <mergeCell ref="AF92:AK92"/>
    <mergeCell ref="B101:C101"/>
    <mergeCell ref="B102:U102"/>
    <mergeCell ref="B103:B104"/>
    <mergeCell ref="C103:C104"/>
    <mergeCell ref="D103:T104"/>
    <mergeCell ref="U103:U104"/>
    <mergeCell ref="W139:AB139"/>
    <mergeCell ref="B152:C152"/>
    <mergeCell ref="B153:U153"/>
    <mergeCell ref="B154:B155"/>
    <mergeCell ref="C154:C155"/>
    <mergeCell ref="D154:T155"/>
    <mergeCell ref="U154:U155"/>
    <mergeCell ref="W122:AB122"/>
    <mergeCell ref="B135:C135"/>
    <mergeCell ref="B136:U136"/>
    <mergeCell ref="B137:B138"/>
    <mergeCell ref="C137:C138"/>
    <mergeCell ref="D137:T138"/>
    <mergeCell ref="U137:U138"/>
    <mergeCell ref="W190:AB190"/>
    <mergeCell ref="W174:AB174"/>
    <mergeCell ref="B185:C185"/>
    <mergeCell ref="B186:U186"/>
    <mergeCell ref="B187:B188"/>
    <mergeCell ref="C187:C188"/>
    <mergeCell ref="D187:T188"/>
    <mergeCell ref="U187:U188"/>
    <mergeCell ref="W157:AB157"/>
    <mergeCell ref="B169:C169"/>
    <mergeCell ref="B170:U170"/>
    <mergeCell ref="B171:B172"/>
    <mergeCell ref="C171:C172"/>
    <mergeCell ref="D171:T172"/>
    <mergeCell ref="U171:U17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M32"/>
  <sheetViews>
    <sheetView workbookViewId="0">
      <selection activeCell="K17" sqref="K17"/>
    </sheetView>
  </sheetViews>
  <sheetFormatPr defaultRowHeight="15" x14ac:dyDescent="0.25"/>
  <cols>
    <col min="3" max="3" width="22" customWidth="1"/>
    <col min="4" max="4" width="24.28515625" customWidth="1"/>
    <col min="5" max="5" width="20.85546875" customWidth="1"/>
    <col min="6" max="6" width="18.7109375" customWidth="1"/>
    <col min="7" max="7" width="16.42578125" customWidth="1"/>
    <col min="8" max="8" width="21.7109375" customWidth="1"/>
  </cols>
  <sheetData>
    <row r="11" spans="3:8" x14ac:dyDescent="0.25">
      <c r="C11" s="131"/>
      <c r="D11" s="132"/>
      <c r="E11" s="132"/>
      <c r="F11" s="132"/>
      <c r="G11" s="132"/>
      <c r="H11" s="133"/>
    </row>
    <row r="12" spans="3:8" x14ac:dyDescent="0.25">
      <c r="C12" s="31" t="s">
        <v>0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</row>
    <row r="13" spans="3:8" x14ac:dyDescent="0.25">
      <c r="C13" s="16" t="s">
        <v>4</v>
      </c>
      <c r="D13" s="14">
        <v>1</v>
      </c>
      <c r="E13" s="15">
        <f>1/9</f>
        <v>0.1111111111111111</v>
      </c>
      <c r="F13" s="18">
        <v>5</v>
      </c>
      <c r="G13" s="15">
        <f>1/7</f>
        <v>0.14285714285714285</v>
      </c>
      <c r="H13" s="15">
        <f>1/5</f>
        <v>0.2</v>
      </c>
    </row>
    <row r="14" spans="3:8" x14ac:dyDescent="0.25">
      <c r="C14" s="7" t="s">
        <v>5</v>
      </c>
      <c r="D14" s="18">
        <v>9</v>
      </c>
      <c r="E14" s="14">
        <v>1</v>
      </c>
      <c r="F14" s="18">
        <v>9</v>
      </c>
      <c r="G14" s="18">
        <v>5</v>
      </c>
      <c r="H14" s="34">
        <f>1/7</f>
        <v>0.14285714285714285</v>
      </c>
    </row>
    <row r="15" spans="3:8" x14ac:dyDescent="0.25">
      <c r="C15" s="7" t="s">
        <v>6</v>
      </c>
      <c r="D15" s="15">
        <f>1/5</f>
        <v>0.2</v>
      </c>
      <c r="E15" s="15">
        <f>1/9</f>
        <v>0.1111111111111111</v>
      </c>
      <c r="F15" s="14">
        <v>1</v>
      </c>
      <c r="G15" s="18">
        <v>9</v>
      </c>
      <c r="H15" s="15">
        <f>1/3</f>
        <v>0.33333333333333331</v>
      </c>
    </row>
    <row r="16" spans="3:8" x14ac:dyDescent="0.25">
      <c r="C16" s="7" t="s">
        <v>7</v>
      </c>
      <c r="D16" s="18">
        <v>7</v>
      </c>
      <c r="E16" s="15">
        <f>1/5</f>
        <v>0.2</v>
      </c>
      <c r="F16" s="15">
        <f>1/9</f>
        <v>0.1111111111111111</v>
      </c>
      <c r="G16" s="14">
        <v>1</v>
      </c>
      <c r="H16" s="15">
        <f>1/9</f>
        <v>0.1111111111111111</v>
      </c>
    </row>
    <row r="17" spans="3:13" x14ac:dyDescent="0.25">
      <c r="C17" s="7" t="s">
        <v>8</v>
      </c>
      <c r="D17" s="18">
        <v>5</v>
      </c>
      <c r="E17" s="18">
        <v>7</v>
      </c>
      <c r="F17" s="18">
        <v>3</v>
      </c>
      <c r="G17" s="18">
        <v>9</v>
      </c>
      <c r="H17" s="14">
        <v>1</v>
      </c>
    </row>
    <row r="21" spans="3:13" x14ac:dyDescent="0.25">
      <c r="C21" s="76"/>
      <c r="D21" s="191" t="s">
        <v>74</v>
      </c>
      <c r="E21" s="79" t="s">
        <v>75</v>
      </c>
      <c r="F21" s="32" t="s">
        <v>77</v>
      </c>
      <c r="G21" s="77" t="s">
        <v>5</v>
      </c>
      <c r="H21" s="78"/>
    </row>
    <row r="22" spans="3:13" x14ac:dyDescent="0.25">
      <c r="C22" s="31" t="s">
        <v>0</v>
      </c>
      <c r="D22" s="192"/>
      <c r="E22" s="80" t="s">
        <v>76</v>
      </c>
      <c r="F22" s="7" t="s">
        <v>78</v>
      </c>
      <c r="G22" s="7" t="s">
        <v>79</v>
      </c>
      <c r="H22" s="7" t="s">
        <v>8</v>
      </c>
    </row>
    <row r="23" spans="3:13" x14ac:dyDescent="0.25">
      <c r="C23" s="16" t="s">
        <v>4</v>
      </c>
      <c r="D23" s="14"/>
      <c r="E23" s="15"/>
      <c r="F23" s="18"/>
      <c r="G23" s="15"/>
      <c r="H23" s="15"/>
      <c r="I23" s="14"/>
      <c r="J23" s="15"/>
      <c r="K23" s="18"/>
      <c r="L23" s="15"/>
      <c r="M23" s="15"/>
    </row>
    <row r="24" spans="3:13" x14ac:dyDescent="0.25">
      <c r="C24" s="7" t="s">
        <v>5</v>
      </c>
      <c r="D24" s="18"/>
      <c r="E24" s="14"/>
      <c r="F24" s="18"/>
      <c r="G24" s="18"/>
      <c r="H24" s="34"/>
      <c r="I24" s="18"/>
      <c r="J24" s="14"/>
      <c r="K24" s="18"/>
      <c r="L24" s="18"/>
      <c r="M24" s="34"/>
    </row>
    <row r="25" spans="3:13" x14ac:dyDescent="0.25">
      <c r="C25" s="7" t="s">
        <v>6</v>
      </c>
      <c r="D25" s="15"/>
      <c r="E25" s="15"/>
      <c r="F25" s="14"/>
      <c r="G25" s="18"/>
      <c r="H25" s="15"/>
      <c r="I25" s="15"/>
      <c r="J25" s="15"/>
      <c r="K25" s="14"/>
      <c r="L25" s="18"/>
      <c r="M25" s="15"/>
    </row>
    <row r="26" spans="3:13" x14ac:dyDescent="0.25">
      <c r="C26" s="7" t="s">
        <v>7</v>
      </c>
      <c r="D26" s="18"/>
      <c r="E26" s="15"/>
      <c r="F26" s="15"/>
      <c r="G26" s="14"/>
      <c r="H26" s="15"/>
      <c r="I26" s="18"/>
      <c r="J26" s="15"/>
      <c r="K26" s="15"/>
      <c r="L26" s="14"/>
      <c r="M26" s="15"/>
    </row>
    <row r="27" spans="3:13" x14ac:dyDescent="0.25">
      <c r="C27" s="16" t="s">
        <v>4</v>
      </c>
      <c r="D27" s="14"/>
      <c r="E27" s="15"/>
      <c r="F27" s="18"/>
      <c r="G27" s="15"/>
      <c r="H27" s="15"/>
      <c r="I27" s="14"/>
      <c r="J27" s="15"/>
      <c r="K27" s="18"/>
      <c r="L27" s="15"/>
      <c r="M27" s="15"/>
    </row>
    <row r="28" spans="3:13" x14ac:dyDescent="0.25">
      <c r="C28" s="7" t="s">
        <v>5</v>
      </c>
      <c r="D28" s="18"/>
      <c r="E28" s="14"/>
      <c r="F28" s="18"/>
      <c r="G28" s="18"/>
      <c r="H28" s="34"/>
      <c r="I28" s="18"/>
      <c r="J28" s="14"/>
      <c r="K28" s="18"/>
      <c r="L28" s="18"/>
      <c r="M28" s="34"/>
    </row>
    <row r="29" spans="3:13" x14ac:dyDescent="0.25">
      <c r="C29" s="7" t="s">
        <v>6</v>
      </c>
      <c r="D29" s="15"/>
      <c r="E29" s="15"/>
      <c r="F29" s="14"/>
      <c r="G29" s="18"/>
      <c r="H29" s="15"/>
      <c r="I29" s="15"/>
      <c r="J29" s="15"/>
      <c r="K29" s="14"/>
      <c r="L29" s="18"/>
      <c r="M29" s="15"/>
    </row>
    <row r="30" spans="3:13" x14ac:dyDescent="0.25">
      <c r="C30" s="7" t="s">
        <v>7</v>
      </c>
      <c r="D30" s="18"/>
      <c r="E30" s="15"/>
      <c r="F30" s="15"/>
      <c r="G30" s="14"/>
      <c r="H30" s="15"/>
      <c r="I30" s="18"/>
      <c r="J30" s="15"/>
      <c r="K30" s="15"/>
      <c r="L30" s="14"/>
      <c r="M30" s="15"/>
    </row>
    <row r="31" spans="3:13" x14ac:dyDescent="0.25">
      <c r="C31" s="7" t="s">
        <v>6</v>
      </c>
      <c r="D31" s="15"/>
      <c r="E31" s="15"/>
      <c r="F31" s="14"/>
      <c r="G31" s="18"/>
      <c r="H31" s="15"/>
      <c r="I31" s="15"/>
      <c r="J31" s="15"/>
      <c r="K31" s="14"/>
      <c r="L31" s="18"/>
      <c r="M31" s="15"/>
    </row>
    <row r="32" spans="3:13" x14ac:dyDescent="0.25">
      <c r="C32" s="7" t="s">
        <v>7</v>
      </c>
      <c r="D32" s="18"/>
      <c r="E32" s="15"/>
      <c r="F32" s="15"/>
      <c r="G32" s="14"/>
      <c r="H32" s="15"/>
      <c r="I32" s="18"/>
      <c r="J32" s="15"/>
      <c r="K32" s="15"/>
      <c r="L32" s="14"/>
      <c r="M32" s="15"/>
    </row>
  </sheetData>
  <mergeCells count="2">
    <mergeCell ref="C11:H11"/>
    <mergeCell ref="D21:D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U43"/>
  <sheetViews>
    <sheetView topLeftCell="J7" zoomScale="59" zoomScaleNormal="59" workbookViewId="0">
      <selection activeCell="M39" sqref="M39"/>
    </sheetView>
  </sheetViews>
  <sheetFormatPr defaultRowHeight="15" x14ac:dyDescent="0.25"/>
  <cols>
    <col min="3" max="3" width="15.7109375" customWidth="1"/>
    <col min="4" max="4" width="16" customWidth="1"/>
    <col min="5" max="5" width="11.7109375" customWidth="1"/>
    <col min="8" max="8" width="13.85546875" customWidth="1"/>
    <col min="9" max="9" width="19" customWidth="1"/>
    <col min="10" max="10" width="16.85546875" customWidth="1"/>
    <col min="11" max="11" width="20.42578125" customWidth="1"/>
    <col min="13" max="13" width="14.42578125" customWidth="1"/>
    <col min="14" max="14" width="10.42578125" customWidth="1"/>
    <col min="15" max="15" width="13.5703125" customWidth="1"/>
    <col min="16" max="16" width="13.28515625" customWidth="1"/>
    <col min="17" max="17" width="10.5703125" customWidth="1"/>
    <col min="18" max="18" width="15.42578125" customWidth="1"/>
    <col min="19" max="19" width="11.85546875" customWidth="1"/>
    <col min="20" max="20" width="11" customWidth="1"/>
    <col min="21" max="21" width="21" customWidth="1"/>
  </cols>
  <sheetData>
    <row r="6" spans="6:20" x14ac:dyDescent="0.25">
      <c r="F6" s="206" t="s">
        <v>88</v>
      </c>
      <c r="G6" s="207"/>
      <c r="H6" s="208"/>
      <c r="I6" s="215" t="s">
        <v>87</v>
      </c>
      <c r="J6" s="216"/>
      <c r="K6" s="217"/>
    </row>
    <row r="7" spans="6:20" x14ac:dyDescent="0.25">
      <c r="F7" s="209"/>
      <c r="G7" s="178"/>
      <c r="H7" s="210"/>
      <c r="I7" s="179" t="s">
        <v>83</v>
      </c>
      <c r="J7" s="179" t="s">
        <v>84</v>
      </c>
      <c r="K7" s="81" t="s">
        <v>85</v>
      </c>
    </row>
    <row r="8" spans="6:20" x14ac:dyDescent="0.25">
      <c r="F8" s="211"/>
      <c r="G8" s="212"/>
      <c r="H8" s="213"/>
      <c r="I8" s="180"/>
      <c r="J8" s="180"/>
      <c r="K8" s="82" t="s">
        <v>86</v>
      </c>
    </row>
    <row r="9" spans="6:20" x14ac:dyDescent="0.25">
      <c r="F9" s="214" t="s">
        <v>98</v>
      </c>
      <c r="G9" s="214"/>
      <c r="H9" s="214"/>
      <c r="I9" s="83" t="s">
        <v>81</v>
      </c>
      <c r="J9" s="1" t="s">
        <v>82</v>
      </c>
      <c r="K9" s="1" t="s">
        <v>94</v>
      </c>
      <c r="M9" t="s">
        <v>128</v>
      </c>
      <c r="N9" t="s">
        <v>123</v>
      </c>
      <c r="O9" t="s">
        <v>124</v>
      </c>
      <c r="P9" t="s">
        <v>125</v>
      </c>
      <c r="Q9" t="s">
        <v>127</v>
      </c>
    </row>
    <row r="10" spans="6:20" x14ac:dyDescent="0.25">
      <c r="F10" s="214" t="s">
        <v>99</v>
      </c>
      <c r="G10" s="214"/>
      <c r="H10" s="214"/>
      <c r="I10" s="83" t="s">
        <v>89</v>
      </c>
      <c r="J10" s="1" t="s">
        <v>92</v>
      </c>
      <c r="K10" s="1" t="s">
        <v>95</v>
      </c>
      <c r="P10" t="s">
        <v>126</v>
      </c>
      <c r="Q10">
        <v>1</v>
      </c>
    </row>
    <row r="11" spans="6:20" x14ac:dyDescent="0.25">
      <c r="F11" s="214" t="s">
        <v>100</v>
      </c>
      <c r="G11" s="214"/>
      <c r="H11" s="214"/>
      <c r="I11" s="83" t="s">
        <v>90</v>
      </c>
      <c r="J11" s="1" t="s">
        <v>93</v>
      </c>
      <c r="K11" s="1" t="s">
        <v>96</v>
      </c>
    </row>
    <row r="12" spans="6:20" x14ac:dyDescent="0.25">
      <c r="F12" s="214" t="s">
        <v>101</v>
      </c>
      <c r="G12" s="214"/>
      <c r="H12" s="214"/>
      <c r="I12" s="83" t="s">
        <v>91</v>
      </c>
      <c r="J12" s="1"/>
      <c r="K12" s="1" t="s">
        <v>97</v>
      </c>
    </row>
    <row r="13" spans="6:20" x14ac:dyDescent="0.25">
      <c r="F13" s="214" t="s">
        <v>102</v>
      </c>
      <c r="G13" s="214"/>
      <c r="H13" s="214"/>
      <c r="I13" s="87"/>
      <c r="J13" s="1"/>
      <c r="K13" s="85"/>
      <c r="M13" s="197" t="s">
        <v>129</v>
      </c>
      <c r="N13" s="197"/>
      <c r="O13" s="197" t="s">
        <v>130</v>
      </c>
      <c r="P13" s="197"/>
      <c r="Q13" s="197" t="s">
        <v>135</v>
      </c>
      <c r="R13" s="197"/>
      <c r="S13" s="197"/>
      <c r="T13" s="194" t="s">
        <v>142</v>
      </c>
    </row>
    <row r="14" spans="6:20" x14ac:dyDescent="0.25">
      <c r="F14" s="214" t="s">
        <v>103</v>
      </c>
      <c r="G14" s="214"/>
      <c r="H14" s="214"/>
      <c r="I14" s="86"/>
      <c r="J14" s="84"/>
      <c r="K14" s="85"/>
      <c r="M14" s="193" t="s">
        <v>131</v>
      </c>
      <c r="N14" s="193" t="s">
        <v>132</v>
      </c>
      <c r="O14" s="193" t="s">
        <v>131</v>
      </c>
      <c r="P14" s="193" t="s">
        <v>136</v>
      </c>
      <c r="Q14" s="193" t="s">
        <v>132</v>
      </c>
      <c r="R14" s="101" t="s">
        <v>133</v>
      </c>
      <c r="S14" s="101" t="s">
        <v>138</v>
      </c>
      <c r="T14" s="195"/>
    </row>
    <row r="15" spans="6:20" x14ac:dyDescent="0.25">
      <c r="F15" s="214" t="s">
        <v>104</v>
      </c>
      <c r="G15" s="214"/>
      <c r="H15" s="214"/>
      <c r="I15" s="86"/>
      <c r="J15" s="84"/>
      <c r="K15" s="85"/>
      <c r="M15" s="193"/>
      <c r="N15" s="193"/>
      <c r="O15" s="193"/>
      <c r="P15" s="193"/>
      <c r="Q15" s="193"/>
      <c r="R15" s="20" t="s">
        <v>134</v>
      </c>
      <c r="S15" s="20" t="s">
        <v>137</v>
      </c>
      <c r="T15" s="196"/>
    </row>
    <row r="16" spans="6:20" x14ac:dyDescent="0.25">
      <c r="I16" s="12"/>
      <c r="M16" s="105">
        <v>44198</v>
      </c>
      <c r="N16" s="106">
        <v>0.40972222222222227</v>
      </c>
      <c r="O16" s="105">
        <v>44198</v>
      </c>
      <c r="P16" s="106">
        <v>0.3263888888888889</v>
      </c>
      <c r="Q16" s="107" t="s">
        <v>139</v>
      </c>
      <c r="R16" s="108">
        <v>11</v>
      </c>
      <c r="S16" s="108">
        <v>6.6</v>
      </c>
      <c r="T16" s="7" t="s">
        <v>140</v>
      </c>
    </row>
    <row r="17" spans="6:21" x14ac:dyDescent="0.25">
      <c r="M17" s="105">
        <v>44198</v>
      </c>
      <c r="N17" s="106">
        <v>0.66666666666666663</v>
      </c>
      <c r="O17" s="105">
        <v>44198</v>
      </c>
      <c r="P17" s="106">
        <v>0.58333333333333337</v>
      </c>
      <c r="Q17" s="107" t="s">
        <v>139</v>
      </c>
      <c r="R17" s="108">
        <v>11</v>
      </c>
      <c r="S17" s="108">
        <v>6.6</v>
      </c>
      <c r="T17" s="7" t="s">
        <v>141</v>
      </c>
    </row>
    <row r="20" spans="6:21" x14ac:dyDescent="0.25">
      <c r="F20" s="218" t="s">
        <v>88</v>
      </c>
      <c r="G20" s="219"/>
      <c r="H20" s="220"/>
      <c r="I20" s="200" t="s">
        <v>87</v>
      </c>
      <c r="J20" s="205"/>
      <c r="K20" s="201"/>
    </row>
    <row r="21" spans="6:21" x14ac:dyDescent="0.25">
      <c r="F21" s="221"/>
      <c r="G21" s="222"/>
      <c r="H21" s="223"/>
      <c r="I21" s="194" t="s">
        <v>83</v>
      </c>
      <c r="J21" s="194" t="s">
        <v>84</v>
      </c>
      <c r="K21" s="88" t="s">
        <v>85</v>
      </c>
    </row>
    <row r="22" spans="6:21" x14ac:dyDescent="0.25">
      <c r="F22" s="224"/>
      <c r="G22" s="225"/>
      <c r="H22" s="226"/>
      <c r="I22" s="195"/>
      <c r="J22" s="195"/>
      <c r="K22" s="67" t="s">
        <v>86</v>
      </c>
    </row>
    <row r="23" spans="6:21" x14ac:dyDescent="0.25">
      <c r="F23" s="203" t="s">
        <v>116</v>
      </c>
      <c r="G23" s="203"/>
      <c r="H23" s="203"/>
      <c r="I23" s="89"/>
      <c r="J23" s="92"/>
      <c r="K23" s="94"/>
    </row>
    <row r="24" spans="6:21" x14ac:dyDescent="0.25">
      <c r="F24" s="204" t="s">
        <v>117</v>
      </c>
      <c r="G24" s="204"/>
      <c r="H24" s="204"/>
      <c r="I24" s="97" t="s">
        <v>112</v>
      </c>
      <c r="J24" s="95" t="s">
        <v>109</v>
      </c>
      <c r="K24" s="96" t="s">
        <v>105</v>
      </c>
    </row>
    <row r="25" spans="6:21" x14ac:dyDescent="0.25">
      <c r="F25" s="204" t="s">
        <v>118</v>
      </c>
      <c r="G25" s="204"/>
      <c r="H25" s="204"/>
      <c r="I25" s="97" t="s">
        <v>113</v>
      </c>
      <c r="J25" s="95" t="s">
        <v>110</v>
      </c>
      <c r="K25" s="97" t="s">
        <v>106</v>
      </c>
    </row>
    <row r="26" spans="6:21" x14ac:dyDescent="0.25">
      <c r="F26" s="204" t="s">
        <v>119</v>
      </c>
      <c r="G26" s="204"/>
      <c r="H26" s="204"/>
      <c r="I26" s="97" t="s">
        <v>114</v>
      </c>
      <c r="J26" s="95" t="s">
        <v>111</v>
      </c>
      <c r="K26" s="97" t="s">
        <v>107</v>
      </c>
      <c r="M26" s="197" t="s">
        <v>129</v>
      </c>
      <c r="N26" s="197"/>
      <c r="O26" s="197" t="s">
        <v>130</v>
      </c>
      <c r="P26" s="197"/>
      <c r="Q26" s="198" t="s">
        <v>145</v>
      </c>
      <c r="R26" s="199"/>
      <c r="S26" s="200" t="s">
        <v>146</v>
      </c>
      <c r="T26" s="201"/>
      <c r="U26" s="104" t="s">
        <v>148</v>
      </c>
    </row>
    <row r="27" spans="6:21" x14ac:dyDescent="0.25">
      <c r="F27" s="204" t="s">
        <v>120</v>
      </c>
      <c r="G27" s="204"/>
      <c r="H27" s="204"/>
      <c r="I27" s="97" t="s">
        <v>115</v>
      </c>
      <c r="J27" s="98"/>
      <c r="K27" s="97" t="s">
        <v>108</v>
      </c>
      <c r="M27" s="193" t="s">
        <v>131</v>
      </c>
      <c r="N27" s="193" t="s">
        <v>123</v>
      </c>
      <c r="O27" s="193" t="s">
        <v>131</v>
      </c>
      <c r="P27" s="193" t="s">
        <v>124</v>
      </c>
      <c r="Q27" s="193" t="s">
        <v>143</v>
      </c>
      <c r="R27" s="194" t="s">
        <v>144</v>
      </c>
      <c r="S27" s="195" t="s">
        <v>143</v>
      </c>
      <c r="T27" s="195" t="s">
        <v>144</v>
      </c>
      <c r="U27" s="193" t="s">
        <v>147</v>
      </c>
    </row>
    <row r="28" spans="6:21" x14ac:dyDescent="0.25">
      <c r="F28" s="204" t="s">
        <v>121</v>
      </c>
      <c r="G28" s="204"/>
      <c r="H28" s="204"/>
      <c r="I28" s="99"/>
      <c r="J28" s="90"/>
      <c r="K28" s="93"/>
      <c r="M28" s="193"/>
      <c r="N28" s="193"/>
      <c r="O28" s="193"/>
      <c r="P28" s="193"/>
      <c r="Q28" s="193"/>
      <c r="R28" s="196"/>
      <c r="S28" s="196"/>
      <c r="T28" s="196"/>
      <c r="U28" s="193"/>
    </row>
    <row r="29" spans="6:21" x14ac:dyDescent="0.25">
      <c r="F29" s="202" t="s">
        <v>122</v>
      </c>
      <c r="G29" s="202"/>
      <c r="H29" s="202"/>
      <c r="I29" s="100"/>
      <c r="J29" s="91"/>
      <c r="K29" s="91"/>
      <c r="M29" s="105">
        <v>43699</v>
      </c>
      <c r="N29" s="107" t="s">
        <v>150</v>
      </c>
      <c r="O29" s="111">
        <v>43699</v>
      </c>
      <c r="P29" s="107" t="s">
        <v>149</v>
      </c>
      <c r="Q29" s="107" t="s">
        <v>151</v>
      </c>
      <c r="R29" s="7" t="s">
        <v>151</v>
      </c>
      <c r="S29" s="7" t="s">
        <v>152</v>
      </c>
      <c r="T29" s="7" t="s">
        <v>152</v>
      </c>
      <c r="U29" s="109" t="s">
        <v>152</v>
      </c>
    </row>
    <row r="30" spans="6:21" x14ac:dyDescent="0.25">
      <c r="M30" s="105">
        <v>43757</v>
      </c>
      <c r="N30" s="107" t="s">
        <v>153</v>
      </c>
      <c r="O30" s="111">
        <v>43757</v>
      </c>
      <c r="P30" s="107" t="s">
        <v>149</v>
      </c>
      <c r="Q30" s="107" t="s">
        <v>154</v>
      </c>
      <c r="R30" s="7" t="s">
        <v>152</v>
      </c>
      <c r="S30" s="7" t="s">
        <v>152</v>
      </c>
      <c r="T30" s="7" t="s">
        <v>152</v>
      </c>
      <c r="U30" s="109" t="s">
        <v>154</v>
      </c>
    </row>
    <row r="31" spans="6:21" x14ac:dyDescent="0.25">
      <c r="M31" s="105">
        <v>43776</v>
      </c>
      <c r="N31" s="107" t="s">
        <v>153</v>
      </c>
      <c r="O31" s="111">
        <v>43722</v>
      </c>
      <c r="P31" s="107" t="s">
        <v>149</v>
      </c>
      <c r="Q31" s="107" t="s">
        <v>154</v>
      </c>
      <c r="R31" s="7" t="s">
        <v>151</v>
      </c>
      <c r="S31" s="7" t="s">
        <v>152</v>
      </c>
      <c r="T31" s="7" t="s">
        <v>152</v>
      </c>
      <c r="U31" s="109" t="s">
        <v>154</v>
      </c>
    </row>
    <row r="32" spans="6:21" x14ac:dyDescent="0.25">
      <c r="M32" s="105">
        <v>43720</v>
      </c>
      <c r="N32" s="107" t="s">
        <v>150</v>
      </c>
      <c r="O32" s="111">
        <v>43722</v>
      </c>
      <c r="P32" s="107" t="s">
        <v>149</v>
      </c>
      <c r="Q32" s="107" t="s">
        <v>155</v>
      </c>
      <c r="R32" s="7" t="s">
        <v>151</v>
      </c>
      <c r="S32" s="7" t="s">
        <v>152</v>
      </c>
      <c r="T32" s="7" t="s">
        <v>152</v>
      </c>
      <c r="U32" s="109" t="s">
        <v>155</v>
      </c>
    </row>
    <row r="33" spans="13:21" x14ac:dyDescent="0.25">
      <c r="M33" s="105">
        <v>43622</v>
      </c>
      <c r="N33" s="107" t="s">
        <v>150</v>
      </c>
      <c r="O33" s="111">
        <v>43622</v>
      </c>
      <c r="P33" s="107" t="s">
        <v>149</v>
      </c>
      <c r="Q33" s="107" t="s">
        <v>151</v>
      </c>
      <c r="R33" s="7" t="s">
        <v>151</v>
      </c>
      <c r="S33" s="7" t="s">
        <v>152</v>
      </c>
      <c r="T33" s="7" t="s">
        <v>152</v>
      </c>
      <c r="U33" s="109" t="s">
        <v>152</v>
      </c>
    </row>
    <row r="34" spans="13:21" x14ac:dyDescent="0.25">
      <c r="O34" s="4"/>
      <c r="U34" s="110"/>
    </row>
    <row r="35" spans="13:21" x14ac:dyDescent="0.25">
      <c r="O35" s="4"/>
      <c r="U35" s="110"/>
    </row>
    <row r="36" spans="13:21" x14ac:dyDescent="0.25">
      <c r="O36" s="4"/>
      <c r="U36" s="110"/>
    </row>
    <row r="37" spans="13:21" x14ac:dyDescent="0.25">
      <c r="O37" s="4"/>
      <c r="U37" s="110"/>
    </row>
    <row r="38" spans="13:21" x14ac:dyDescent="0.25">
      <c r="O38" s="4"/>
      <c r="U38" s="110"/>
    </row>
    <row r="39" spans="13:21" x14ac:dyDescent="0.25">
      <c r="O39" s="4"/>
      <c r="U39" s="110"/>
    </row>
    <row r="40" spans="13:21" x14ac:dyDescent="0.25">
      <c r="O40" s="4"/>
      <c r="U40" s="110"/>
    </row>
    <row r="41" spans="13:21" x14ac:dyDescent="0.25">
      <c r="O41" s="4"/>
      <c r="U41" s="110"/>
    </row>
    <row r="42" spans="13:21" x14ac:dyDescent="0.25">
      <c r="O42" s="4"/>
    </row>
    <row r="43" spans="13:21" x14ac:dyDescent="0.25">
      <c r="O43" s="4"/>
    </row>
  </sheetData>
  <mergeCells count="44">
    <mergeCell ref="F12:H12"/>
    <mergeCell ref="F13:H13"/>
    <mergeCell ref="F14:H14"/>
    <mergeCell ref="F15:H15"/>
    <mergeCell ref="F20:H22"/>
    <mergeCell ref="F6:H8"/>
    <mergeCell ref="F9:H9"/>
    <mergeCell ref="F10:H10"/>
    <mergeCell ref="F11:H11"/>
    <mergeCell ref="I6:K6"/>
    <mergeCell ref="J7:J8"/>
    <mergeCell ref="I7:I8"/>
    <mergeCell ref="Q13:S13"/>
    <mergeCell ref="F29:H29"/>
    <mergeCell ref="F23:H23"/>
    <mergeCell ref="F24:H24"/>
    <mergeCell ref="F25:H25"/>
    <mergeCell ref="F26:H26"/>
    <mergeCell ref="F27:H27"/>
    <mergeCell ref="F28:H28"/>
    <mergeCell ref="I20:K20"/>
    <mergeCell ref="I21:I22"/>
    <mergeCell ref="J21:J22"/>
    <mergeCell ref="M14:M15"/>
    <mergeCell ref="N14:N15"/>
    <mergeCell ref="O14:O15"/>
    <mergeCell ref="P14:P15"/>
    <mergeCell ref="Q14:Q15"/>
    <mergeCell ref="U27:U28"/>
    <mergeCell ref="T13:T15"/>
    <mergeCell ref="M26:N26"/>
    <mergeCell ref="O26:P26"/>
    <mergeCell ref="M27:M28"/>
    <mergeCell ref="N27:N28"/>
    <mergeCell ref="O27:O28"/>
    <mergeCell ref="P27:P28"/>
    <mergeCell ref="Q27:Q28"/>
    <mergeCell ref="R27:R28"/>
    <mergeCell ref="Q26:R26"/>
    <mergeCell ref="T27:T28"/>
    <mergeCell ref="S27:S28"/>
    <mergeCell ref="S26:T26"/>
    <mergeCell ref="M13:N13"/>
    <mergeCell ref="O13:P13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2"/>
  <sheetViews>
    <sheetView tabSelected="1" topLeftCell="D19" zoomScale="77" zoomScaleNormal="77" workbookViewId="0">
      <selection activeCell="K44" sqref="K44"/>
    </sheetView>
  </sheetViews>
  <sheetFormatPr defaultRowHeight="15" x14ac:dyDescent="0.25"/>
  <cols>
    <col min="2" max="2" width="27.42578125" customWidth="1"/>
    <col min="4" max="4" width="12.140625" customWidth="1"/>
    <col min="6" max="6" width="14.5703125" customWidth="1"/>
    <col min="11" max="11" width="9.140625" customWidth="1"/>
  </cols>
  <sheetData>
    <row r="3" spans="2:9" x14ac:dyDescent="0.25">
      <c r="B3" s="230" t="s">
        <v>159</v>
      </c>
      <c r="C3" s="157" t="s">
        <v>171</v>
      </c>
      <c r="D3" s="157" t="s">
        <v>190</v>
      </c>
      <c r="E3" s="157"/>
      <c r="F3" s="157" t="s">
        <v>188</v>
      </c>
      <c r="G3" s="126"/>
      <c r="H3" s="178"/>
      <c r="I3" s="12"/>
    </row>
    <row r="4" spans="2:9" x14ac:dyDescent="0.25">
      <c r="B4" s="231"/>
      <c r="C4" s="157"/>
      <c r="D4" s="123" t="s">
        <v>186</v>
      </c>
      <c r="E4" s="123" t="s">
        <v>187</v>
      </c>
      <c r="F4" s="157"/>
      <c r="G4" s="125"/>
      <c r="H4" s="178"/>
      <c r="I4" s="12"/>
    </row>
    <row r="5" spans="2:9" x14ac:dyDescent="0.25">
      <c r="B5" s="108" t="s">
        <v>158</v>
      </c>
      <c r="C5" s="229" t="s">
        <v>172</v>
      </c>
      <c r="D5" s="228">
        <v>11300</v>
      </c>
      <c r="E5" s="227">
        <v>10100</v>
      </c>
      <c r="F5" s="233">
        <f>((E5-D5)/D5)*100%</f>
        <v>-0.10619469026548672</v>
      </c>
    </row>
    <row r="6" spans="2:9" x14ac:dyDescent="0.25">
      <c r="B6" s="108" t="s">
        <v>160</v>
      </c>
      <c r="C6" s="229" t="s">
        <v>172</v>
      </c>
      <c r="D6" s="228">
        <v>10000</v>
      </c>
      <c r="E6" s="227">
        <v>10300</v>
      </c>
      <c r="F6" s="233">
        <f>((E6-D6)/D6)*100%</f>
        <v>0.03</v>
      </c>
    </row>
    <row r="7" spans="2:9" x14ac:dyDescent="0.25">
      <c r="B7" s="108" t="s">
        <v>161</v>
      </c>
      <c r="C7" s="229" t="s">
        <v>172</v>
      </c>
      <c r="D7" s="228">
        <v>13000</v>
      </c>
      <c r="E7" s="227">
        <v>13800</v>
      </c>
      <c r="F7" s="233">
        <f>((E7-D7)/D7)*100%</f>
        <v>6.1538461538461542E-2</v>
      </c>
    </row>
    <row r="8" spans="2:9" x14ac:dyDescent="0.25">
      <c r="B8" s="108" t="s">
        <v>162</v>
      </c>
      <c r="C8" s="229" t="s">
        <v>173</v>
      </c>
      <c r="D8" s="228">
        <v>12000</v>
      </c>
      <c r="E8" s="227">
        <v>10000</v>
      </c>
      <c r="F8" s="233">
        <f>((E8-D8)/D8)*100%</f>
        <v>-0.16666666666666666</v>
      </c>
    </row>
    <row r="9" spans="2:9" x14ac:dyDescent="0.25">
      <c r="B9" s="108" t="s">
        <v>163</v>
      </c>
      <c r="C9" s="229" t="s">
        <v>172</v>
      </c>
      <c r="D9" s="228">
        <v>9300</v>
      </c>
      <c r="E9" s="227">
        <v>12000</v>
      </c>
      <c r="F9" s="233">
        <f>((E9-D9)/D9)*100%</f>
        <v>0.29032258064516131</v>
      </c>
    </row>
    <row r="10" spans="2:9" x14ac:dyDescent="0.25">
      <c r="B10" s="108" t="s">
        <v>164</v>
      </c>
      <c r="C10" s="229" t="s">
        <v>172</v>
      </c>
      <c r="D10" s="228">
        <v>100000</v>
      </c>
      <c r="E10" s="227">
        <v>125000</v>
      </c>
      <c r="F10" s="233">
        <f>((E10-D10)/D10)*100%</f>
        <v>0.25</v>
      </c>
    </row>
    <row r="11" spans="2:9" x14ac:dyDescent="0.25">
      <c r="B11" s="108" t="s">
        <v>165</v>
      </c>
      <c r="C11" s="229" t="s">
        <v>172</v>
      </c>
      <c r="D11" s="228">
        <v>27300</v>
      </c>
      <c r="E11" s="227">
        <v>28700</v>
      </c>
      <c r="F11" s="233">
        <f>((E11-D11)/D11)*100%</f>
        <v>5.128205128205128E-2</v>
      </c>
    </row>
    <row r="12" spans="2:9" x14ac:dyDescent="0.25">
      <c r="B12" s="108" t="s">
        <v>174</v>
      </c>
      <c r="C12" s="229" t="s">
        <v>172</v>
      </c>
      <c r="D12" s="228">
        <v>24300</v>
      </c>
      <c r="E12" s="227">
        <v>25300</v>
      </c>
      <c r="F12" s="233">
        <f>((E12-D12)/D12)*100%</f>
        <v>4.1152263374485597E-2</v>
      </c>
    </row>
    <row r="13" spans="2:9" x14ac:dyDescent="0.25">
      <c r="B13" s="108" t="s">
        <v>166</v>
      </c>
      <c r="C13" s="229" t="s">
        <v>172</v>
      </c>
      <c r="D13" s="228">
        <v>23300</v>
      </c>
      <c r="E13" s="227">
        <v>31700</v>
      </c>
      <c r="F13" s="233">
        <f>((E13-D13)/D13)*100%</f>
        <v>0.36051502145922748</v>
      </c>
    </row>
    <row r="14" spans="2:9" x14ac:dyDescent="0.25">
      <c r="B14" s="108" t="s">
        <v>167</v>
      </c>
      <c r="C14" s="229" t="s">
        <v>172</v>
      </c>
      <c r="D14" s="228">
        <v>26700</v>
      </c>
      <c r="E14" s="227">
        <v>31700</v>
      </c>
      <c r="F14" s="233">
        <f>((E14-D14)/D14)*100%</f>
        <v>0.18726591760299627</v>
      </c>
    </row>
    <row r="15" spans="2:9" x14ac:dyDescent="0.25">
      <c r="B15" s="108" t="s">
        <v>169</v>
      </c>
      <c r="C15" s="229" t="s">
        <v>172</v>
      </c>
      <c r="D15" s="228">
        <v>51700</v>
      </c>
      <c r="E15" s="227">
        <v>46700</v>
      </c>
      <c r="F15" s="233">
        <f>((E15-D15)/D15)*100%</f>
        <v>-9.6711798839458407E-2</v>
      </c>
    </row>
    <row r="16" spans="2:9" x14ac:dyDescent="0.25">
      <c r="B16" s="108" t="s">
        <v>168</v>
      </c>
      <c r="C16" s="229" t="s">
        <v>172</v>
      </c>
      <c r="D16" s="228">
        <v>26000</v>
      </c>
      <c r="E16" s="227">
        <v>35000</v>
      </c>
      <c r="F16" s="233">
        <f>((E16-D16)/D16)*100%</f>
        <v>0.34615384615384615</v>
      </c>
    </row>
    <row r="17" spans="2:6" x14ac:dyDescent="0.25">
      <c r="B17" s="108" t="s">
        <v>170</v>
      </c>
      <c r="C17" s="229" t="s">
        <v>172</v>
      </c>
      <c r="D17" s="228">
        <v>25000</v>
      </c>
      <c r="E17" s="227">
        <v>32700</v>
      </c>
      <c r="F17" s="233">
        <f>((E17-D17)/D17)*100%</f>
        <v>0.308</v>
      </c>
    </row>
    <row r="23" spans="2:6" x14ac:dyDescent="0.25">
      <c r="B23" s="157" t="s">
        <v>175</v>
      </c>
      <c r="C23" s="157" t="s">
        <v>171</v>
      </c>
      <c r="D23" s="234" t="s">
        <v>190</v>
      </c>
      <c r="E23" s="234"/>
      <c r="F23" s="157" t="s">
        <v>188</v>
      </c>
    </row>
    <row r="24" spans="2:6" x14ac:dyDescent="0.25">
      <c r="B24" s="157"/>
      <c r="C24" s="157"/>
      <c r="D24" s="123" t="s">
        <v>186</v>
      </c>
      <c r="E24" s="123" t="s">
        <v>187</v>
      </c>
      <c r="F24" s="157"/>
    </row>
    <row r="25" spans="2:6" x14ac:dyDescent="0.25">
      <c r="B25" s="108" t="s">
        <v>176</v>
      </c>
      <c r="C25" s="229" t="s">
        <v>184</v>
      </c>
      <c r="D25" s="228">
        <v>60000</v>
      </c>
      <c r="E25" s="227">
        <v>69000</v>
      </c>
      <c r="F25" s="232">
        <f>((E25-D25)/D25)*100%</f>
        <v>0.15</v>
      </c>
    </row>
    <row r="26" spans="2:6" x14ac:dyDescent="0.25">
      <c r="B26" s="108" t="s">
        <v>177</v>
      </c>
      <c r="C26" s="229" t="s">
        <v>184</v>
      </c>
      <c r="D26" s="228">
        <v>63300</v>
      </c>
      <c r="E26" s="227">
        <v>70000</v>
      </c>
      <c r="F26" s="232">
        <f t="shared" ref="F26:F32" si="0">((E26-D26)/D26)*100%</f>
        <v>0.10584518167456557</v>
      </c>
    </row>
    <row r="27" spans="2:6" x14ac:dyDescent="0.25">
      <c r="B27" s="108" t="s">
        <v>178</v>
      </c>
      <c r="C27" s="229" t="s">
        <v>184</v>
      </c>
      <c r="D27" s="228">
        <v>62000</v>
      </c>
      <c r="E27" s="227">
        <v>70000</v>
      </c>
      <c r="F27" s="232">
        <f t="shared" si="0"/>
        <v>0.12903225806451613</v>
      </c>
    </row>
    <row r="28" spans="2:6" x14ac:dyDescent="0.25">
      <c r="B28" s="108" t="s">
        <v>179</v>
      </c>
      <c r="C28" s="229" t="s">
        <v>185</v>
      </c>
      <c r="D28" s="228">
        <v>30500</v>
      </c>
      <c r="E28" s="227">
        <v>32500</v>
      </c>
      <c r="F28" s="232">
        <f t="shared" si="0"/>
        <v>6.5573770491803282E-2</v>
      </c>
    </row>
    <row r="29" spans="2:6" x14ac:dyDescent="0.25">
      <c r="B29" s="108" t="s">
        <v>180</v>
      </c>
      <c r="C29" s="229" t="s">
        <v>185</v>
      </c>
      <c r="D29" s="228">
        <v>48900</v>
      </c>
      <c r="E29" s="227">
        <v>52500</v>
      </c>
      <c r="F29" s="232">
        <f t="shared" si="0"/>
        <v>7.3619631901840496E-2</v>
      </c>
    </row>
    <row r="30" spans="2:6" x14ac:dyDescent="0.25">
      <c r="B30" s="108" t="s">
        <v>181</v>
      </c>
      <c r="C30" s="229" t="s">
        <v>185</v>
      </c>
      <c r="D30" s="228">
        <v>70300</v>
      </c>
      <c r="E30" s="227">
        <v>77500</v>
      </c>
      <c r="F30" s="232">
        <f t="shared" si="0"/>
        <v>0.10241820768136557</v>
      </c>
    </row>
    <row r="31" spans="2:6" x14ac:dyDescent="0.25">
      <c r="B31" s="108" t="s">
        <v>182</v>
      </c>
      <c r="C31" s="229" t="s">
        <v>185</v>
      </c>
      <c r="D31" s="228">
        <v>107800</v>
      </c>
      <c r="E31" s="227">
        <v>116000</v>
      </c>
      <c r="F31" s="232">
        <f t="shared" si="0"/>
        <v>7.6066790352504632E-2</v>
      </c>
    </row>
    <row r="32" spans="2:6" x14ac:dyDescent="0.25">
      <c r="B32" s="108" t="s">
        <v>183</v>
      </c>
      <c r="C32" s="229" t="s">
        <v>172</v>
      </c>
      <c r="D32" s="228">
        <v>20900</v>
      </c>
      <c r="E32" s="227">
        <v>35000</v>
      </c>
      <c r="F32" s="232">
        <f t="shared" si="0"/>
        <v>0.67464114832535882</v>
      </c>
    </row>
    <row r="39" spans="4:4" x14ac:dyDescent="0.25">
      <c r="D39" s="124" t="s">
        <v>186</v>
      </c>
    </row>
    <row r="40" spans="4:4" x14ac:dyDescent="0.25">
      <c r="D40" s="128">
        <v>11300</v>
      </c>
    </row>
    <row r="41" spans="4:4" x14ac:dyDescent="0.25">
      <c r="D41" s="128">
        <v>10000</v>
      </c>
    </row>
    <row r="42" spans="4:4" x14ac:dyDescent="0.25">
      <c r="D42" s="128">
        <v>13000</v>
      </c>
    </row>
    <row r="43" spans="4:4" x14ac:dyDescent="0.25">
      <c r="D43" s="128">
        <v>12000</v>
      </c>
    </row>
    <row r="44" spans="4:4" x14ac:dyDescent="0.25">
      <c r="D44" s="128">
        <v>9300</v>
      </c>
    </row>
    <row r="45" spans="4:4" x14ac:dyDescent="0.25">
      <c r="D45" s="128">
        <v>100000</v>
      </c>
    </row>
    <row r="46" spans="4:4" x14ac:dyDescent="0.25">
      <c r="D46" s="128">
        <v>27300</v>
      </c>
    </row>
    <row r="47" spans="4:4" x14ac:dyDescent="0.25">
      <c r="D47" s="128">
        <v>24300</v>
      </c>
    </row>
    <row r="48" spans="4:4" x14ac:dyDescent="0.25">
      <c r="D48" s="128">
        <v>23300</v>
      </c>
    </row>
    <row r="49" spans="4:4" x14ac:dyDescent="0.25">
      <c r="D49" s="128">
        <v>26700</v>
      </c>
    </row>
    <row r="50" spans="4:4" x14ac:dyDescent="0.25">
      <c r="D50" s="128">
        <v>51700</v>
      </c>
    </row>
    <row r="51" spans="4:4" x14ac:dyDescent="0.25">
      <c r="D51" s="128">
        <v>26000</v>
      </c>
    </row>
    <row r="52" spans="4:4" x14ac:dyDescent="0.25">
      <c r="D52" s="128">
        <v>25000</v>
      </c>
    </row>
  </sheetData>
  <mergeCells count="9">
    <mergeCell ref="B3:B4"/>
    <mergeCell ref="C3:C4"/>
    <mergeCell ref="D3:E3"/>
    <mergeCell ref="F3:F4"/>
    <mergeCell ref="H3:H4"/>
    <mergeCell ref="B23:B24"/>
    <mergeCell ref="C23:C24"/>
    <mergeCell ref="D23:E23"/>
    <mergeCell ref="F23:F2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H18"/>
  <sheetViews>
    <sheetView topLeftCell="D1" workbookViewId="0">
      <selection activeCell="F18" sqref="F5:F18"/>
    </sheetView>
  </sheetViews>
  <sheetFormatPr defaultRowHeight="15" x14ac:dyDescent="0.25"/>
  <cols>
    <col min="3" max="3" width="11" customWidth="1"/>
    <col min="4" max="4" width="35" customWidth="1"/>
    <col min="6" max="6" width="14.7109375" customWidth="1"/>
    <col min="7" max="7" width="12.140625" customWidth="1"/>
  </cols>
  <sheetData>
    <row r="4" spans="4:8" x14ac:dyDescent="0.25">
      <c r="D4" s="179" t="s">
        <v>159</v>
      </c>
      <c r="E4" s="151" t="s">
        <v>171</v>
      </c>
      <c r="F4" s="151" t="s">
        <v>189</v>
      </c>
      <c r="G4" s="151"/>
      <c r="H4" s="151" t="s">
        <v>157</v>
      </c>
    </row>
    <row r="5" spans="4:8" x14ac:dyDescent="0.25">
      <c r="D5" s="180"/>
      <c r="E5" s="151"/>
      <c r="G5" s="124" t="s">
        <v>187</v>
      </c>
      <c r="H5" s="151"/>
    </row>
    <row r="6" spans="4:8" x14ac:dyDescent="0.25">
      <c r="D6" s="1" t="s">
        <v>158</v>
      </c>
      <c r="E6" s="124" t="s">
        <v>172</v>
      </c>
      <c r="G6" s="128">
        <v>10100</v>
      </c>
      <c r="H6" s="129">
        <f>((G6-disparitas!D40)/disparitas!D40)*100%</f>
        <v>-0.10619469026548672</v>
      </c>
    </row>
    <row r="7" spans="4:8" x14ac:dyDescent="0.25">
      <c r="D7" s="1" t="s">
        <v>160</v>
      </c>
      <c r="E7" s="124" t="s">
        <v>172</v>
      </c>
      <c r="G7" s="128">
        <v>10300</v>
      </c>
      <c r="H7" s="129">
        <f>((G7-disparitas!D41)/disparitas!D41)*100%</f>
        <v>0.03</v>
      </c>
    </row>
    <row r="8" spans="4:8" x14ac:dyDescent="0.25">
      <c r="D8" s="1" t="s">
        <v>161</v>
      </c>
      <c r="E8" s="124" t="s">
        <v>172</v>
      </c>
      <c r="G8" s="128">
        <v>13800</v>
      </c>
      <c r="H8" s="129">
        <f>((G8-disparitas!D42)/disparitas!D42)*100%</f>
        <v>6.1538461538461542E-2</v>
      </c>
    </row>
    <row r="9" spans="4:8" x14ac:dyDescent="0.25">
      <c r="D9" s="1" t="s">
        <v>162</v>
      </c>
      <c r="E9" s="124" t="s">
        <v>173</v>
      </c>
      <c r="G9" s="128">
        <v>10000</v>
      </c>
      <c r="H9" s="129">
        <f>((G9-disparitas!D43)/disparitas!D43)*100%</f>
        <v>-0.16666666666666666</v>
      </c>
    </row>
    <row r="10" spans="4:8" x14ac:dyDescent="0.25">
      <c r="D10" s="1" t="s">
        <v>163</v>
      </c>
      <c r="E10" s="124" t="s">
        <v>172</v>
      </c>
      <c r="G10" s="128">
        <v>12000</v>
      </c>
      <c r="H10" s="129">
        <f>((G10-disparitas!D44)/disparitas!D44)*100%</f>
        <v>0.29032258064516131</v>
      </c>
    </row>
    <row r="11" spans="4:8" x14ac:dyDescent="0.25">
      <c r="D11" s="1" t="s">
        <v>164</v>
      </c>
      <c r="E11" s="124" t="s">
        <v>172</v>
      </c>
      <c r="G11" s="128">
        <v>125000</v>
      </c>
      <c r="H11" s="129">
        <f>((G11-disparitas!D45)/disparitas!D45)*100%</f>
        <v>0.25</v>
      </c>
    </row>
    <row r="12" spans="4:8" x14ac:dyDescent="0.25">
      <c r="D12" s="1" t="s">
        <v>165</v>
      </c>
      <c r="E12" s="124" t="s">
        <v>172</v>
      </c>
      <c r="G12" s="128">
        <v>28700</v>
      </c>
      <c r="H12" s="129">
        <f>((G12-disparitas!D46)/disparitas!D46)*100%</f>
        <v>5.128205128205128E-2</v>
      </c>
    </row>
    <row r="13" spans="4:8" x14ac:dyDescent="0.25">
      <c r="D13" s="1" t="s">
        <v>174</v>
      </c>
      <c r="E13" s="124" t="s">
        <v>172</v>
      </c>
      <c r="G13" s="128">
        <v>25300</v>
      </c>
      <c r="H13" s="129">
        <f>((G13-disparitas!D47)/disparitas!D47)*100%</f>
        <v>4.1152263374485597E-2</v>
      </c>
    </row>
    <row r="14" spans="4:8" x14ac:dyDescent="0.25">
      <c r="D14" s="1" t="s">
        <v>166</v>
      </c>
      <c r="E14" s="124" t="s">
        <v>172</v>
      </c>
      <c r="G14" s="128">
        <v>31700</v>
      </c>
      <c r="H14" s="129">
        <f>((G14-disparitas!D48)/disparitas!D48)*100%</f>
        <v>0.36051502145922748</v>
      </c>
    </row>
    <row r="15" spans="4:8" x14ac:dyDescent="0.25">
      <c r="D15" s="1" t="s">
        <v>167</v>
      </c>
      <c r="E15" s="124" t="s">
        <v>172</v>
      </c>
      <c r="G15" s="128">
        <v>31700</v>
      </c>
      <c r="H15" s="129">
        <f>((G15-disparitas!D49)/disparitas!D49)*100%</f>
        <v>0.18726591760299627</v>
      </c>
    </row>
    <row r="16" spans="4:8" x14ac:dyDescent="0.25">
      <c r="D16" s="1" t="s">
        <v>169</v>
      </c>
      <c r="E16" s="124" t="s">
        <v>172</v>
      </c>
      <c r="G16" s="128">
        <v>46700</v>
      </c>
      <c r="H16" s="129">
        <f>((G16-disparitas!D50)/disparitas!D50)*100%</f>
        <v>-9.6711798839458407E-2</v>
      </c>
    </row>
    <row r="17" spans="4:8" x14ac:dyDescent="0.25">
      <c r="D17" s="1" t="s">
        <v>168</v>
      </c>
      <c r="E17" s="124" t="s">
        <v>172</v>
      </c>
      <c r="G17" s="128">
        <v>35000</v>
      </c>
      <c r="H17" s="129">
        <f>((G17-disparitas!D51)/disparitas!D51)*100%</f>
        <v>0.34615384615384615</v>
      </c>
    </row>
    <row r="18" spans="4:8" x14ac:dyDescent="0.25">
      <c r="D18" s="1" t="s">
        <v>170</v>
      </c>
      <c r="E18" s="124" t="s">
        <v>172</v>
      </c>
      <c r="G18" s="128">
        <v>32700</v>
      </c>
      <c r="H18" s="129">
        <f>((G18-disparitas!D52)/disparitas!D52)*100%</f>
        <v>0.308</v>
      </c>
    </row>
  </sheetData>
  <mergeCells count="4">
    <mergeCell ref="D4:D5"/>
    <mergeCell ref="E4:E5"/>
    <mergeCell ref="F4:G4"/>
    <mergeCell ref="H4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2"/>
  <sheetViews>
    <sheetView zoomScale="64" zoomScaleNormal="64" workbookViewId="0">
      <selection activeCell="H40" sqref="H40"/>
    </sheetView>
  </sheetViews>
  <sheetFormatPr defaultRowHeight="15" x14ac:dyDescent="0.25"/>
  <cols>
    <col min="2" max="2" width="27.42578125" customWidth="1"/>
    <col min="11" max="11" width="9.140625" customWidth="1"/>
  </cols>
  <sheetData>
    <row r="3" spans="2:9" x14ac:dyDescent="0.25">
      <c r="B3" s="179" t="s">
        <v>159</v>
      </c>
      <c r="C3" s="151" t="s">
        <v>171</v>
      </c>
      <c r="D3" s="151" t="s">
        <v>156</v>
      </c>
      <c r="E3" s="151"/>
      <c r="F3" s="151" t="s">
        <v>157</v>
      </c>
      <c r="G3" s="126"/>
      <c r="H3" s="178"/>
      <c r="I3" s="12"/>
    </row>
    <row r="4" spans="2:9" x14ac:dyDescent="0.25">
      <c r="B4" s="180"/>
      <c r="C4" s="151"/>
      <c r="D4" s="112">
        <v>2019</v>
      </c>
      <c r="E4" s="112">
        <v>2021</v>
      </c>
      <c r="F4" s="151"/>
      <c r="G4" s="113"/>
      <c r="H4" s="178"/>
      <c r="I4" s="12"/>
    </row>
    <row r="5" spans="2:9" x14ac:dyDescent="0.25">
      <c r="B5" s="1" t="s">
        <v>158</v>
      </c>
      <c r="C5" s="112" t="s">
        <v>172</v>
      </c>
      <c r="D5" s="127">
        <v>12200</v>
      </c>
      <c r="E5" s="128">
        <v>10100</v>
      </c>
      <c r="F5" s="129">
        <f>((E5-D5)/D5)*100%</f>
        <v>-0.1721311475409836</v>
      </c>
    </row>
    <row r="6" spans="2:9" x14ac:dyDescent="0.25">
      <c r="B6" s="1" t="s">
        <v>160</v>
      </c>
      <c r="C6" s="112" t="s">
        <v>172</v>
      </c>
      <c r="D6" s="127">
        <v>10500</v>
      </c>
      <c r="E6" s="128">
        <v>10300</v>
      </c>
      <c r="F6" s="129">
        <f t="shared" ref="F6:F17" si="0">((E6-D6)/D6)*100%</f>
        <v>-1.9047619047619049E-2</v>
      </c>
    </row>
    <row r="7" spans="2:9" x14ac:dyDescent="0.25">
      <c r="B7" s="1" t="s">
        <v>161</v>
      </c>
      <c r="C7" s="112" t="s">
        <v>172</v>
      </c>
      <c r="D7" s="127">
        <v>12300</v>
      </c>
      <c r="E7" s="128">
        <v>13800</v>
      </c>
      <c r="F7" s="129">
        <f t="shared" si="0"/>
        <v>0.12195121951219512</v>
      </c>
    </row>
    <row r="8" spans="2:9" x14ac:dyDescent="0.25">
      <c r="B8" s="1" t="s">
        <v>162</v>
      </c>
      <c r="C8" s="112" t="s">
        <v>173</v>
      </c>
      <c r="D8" s="127">
        <v>10800</v>
      </c>
      <c r="E8" s="128">
        <v>10000</v>
      </c>
      <c r="F8" s="129">
        <f t="shared" si="0"/>
        <v>-7.407407407407407E-2</v>
      </c>
    </row>
    <row r="9" spans="2:9" x14ac:dyDescent="0.25">
      <c r="B9" s="1" t="s">
        <v>163</v>
      </c>
      <c r="C9" s="112" t="s">
        <v>172</v>
      </c>
      <c r="D9" s="127">
        <v>9400</v>
      </c>
      <c r="E9" s="128">
        <v>12000</v>
      </c>
      <c r="F9" s="129">
        <f t="shared" si="0"/>
        <v>0.27659574468085107</v>
      </c>
    </row>
    <row r="10" spans="2:9" x14ac:dyDescent="0.25">
      <c r="B10" s="1" t="s">
        <v>164</v>
      </c>
      <c r="C10" s="112" t="s">
        <v>172</v>
      </c>
      <c r="D10" s="127">
        <v>118600</v>
      </c>
      <c r="E10" s="128">
        <v>125000</v>
      </c>
      <c r="F10" s="129">
        <f t="shared" si="0"/>
        <v>5.3962900505902189E-2</v>
      </c>
    </row>
    <row r="11" spans="2:9" x14ac:dyDescent="0.25">
      <c r="B11" s="1" t="s">
        <v>165</v>
      </c>
      <c r="C11" s="112" t="s">
        <v>172</v>
      </c>
      <c r="D11" s="127">
        <v>35100</v>
      </c>
      <c r="E11" s="128">
        <v>28700</v>
      </c>
      <c r="F11" s="129">
        <f t="shared" si="0"/>
        <v>-0.18233618233618235</v>
      </c>
    </row>
    <row r="12" spans="2:9" x14ac:dyDescent="0.25">
      <c r="B12" s="1" t="s">
        <v>174</v>
      </c>
      <c r="C12" s="112" t="s">
        <v>172</v>
      </c>
      <c r="D12" s="127">
        <v>25200</v>
      </c>
      <c r="E12" s="128">
        <v>25300</v>
      </c>
      <c r="F12" s="129">
        <f t="shared" si="0"/>
        <v>3.968253968253968E-3</v>
      </c>
    </row>
    <row r="13" spans="2:9" x14ac:dyDescent="0.25">
      <c r="B13" s="1" t="s">
        <v>166</v>
      </c>
      <c r="C13" s="112" t="s">
        <v>172</v>
      </c>
      <c r="D13" s="127">
        <v>33500</v>
      </c>
      <c r="E13" s="128">
        <v>31700</v>
      </c>
      <c r="F13" s="129">
        <f t="shared" si="0"/>
        <v>-5.3731343283582089E-2</v>
      </c>
    </row>
    <row r="14" spans="2:9" x14ac:dyDescent="0.25">
      <c r="B14" s="1" t="s">
        <v>167</v>
      </c>
      <c r="C14" s="112" t="s">
        <v>172</v>
      </c>
      <c r="D14" s="127">
        <v>32700</v>
      </c>
      <c r="E14" s="128">
        <v>31700</v>
      </c>
      <c r="F14" s="129">
        <f t="shared" si="0"/>
        <v>-3.0581039755351681E-2</v>
      </c>
    </row>
    <row r="15" spans="2:9" x14ac:dyDescent="0.25">
      <c r="B15" s="1" t="s">
        <v>169</v>
      </c>
      <c r="C15" s="112" t="s">
        <v>172</v>
      </c>
      <c r="D15" s="127">
        <v>45100</v>
      </c>
      <c r="E15" s="128">
        <v>46700</v>
      </c>
      <c r="F15" s="129">
        <f t="shared" si="0"/>
        <v>3.5476718403547672E-2</v>
      </c>
    </row>
    <row r="16" spans="2:9" x14ac:dyDescent="0.25">
      <c r="B16" s="1" t="s">
        <v>168</v>
      </c>
      <c r="C16" s="112" t="s">
        <v>172</v>
      </c>
      <c r="D16" s="127">
        <v>39600</v>
      </c>
      <c r="E16" s="128">
        <v>35000</v>
      </c>
      <c r="F16" s="129">
        <f t="shared" si="0"/>
        <v>-0.11616161616161616</v>
      </c>
    </row>
    <row r="17" spans="2:6" x14ac:dyDescent="0.25">
      <c r="B17" s="1" t="s">
        <v>170</v>
      </c>
      <c r="C17" s="112" t="s">
        <v>172</v>
      </c>
      <c r="D17" s="127">
        <v>46500</v>
      </c>
      <c r="E17" s="128">
        <v>32700</v>
      </c>
      <c r="F17" s="129">
        <f t="shared" si="0"/>
        <v>-0.29677419354838708</v>
      </c>
    </row>
    <row r="23" spans="2:6" x14ac:dyDescent="0.25">
      <c r="B23" s="151" t="s">
        <v>175</v>
      </c>
      <c r="C23" s="151" t="s">
        <v>171</v>
      </c>
      <c r="D23" s="152" t="s">
        <v>156</v>
      </c>
      <c r="E23" s="152"/>
      <c r="F23" s="151" t="s">
        <v>157</v>
      </c>
    </row>
    <row r="24" spans="2:6" x14ac:dyDescent="0.25">
      <c r="B24" s="151"/>
      <c r="C24" s="151"/>
      <c r="D24" s="112">
        <v>2019</v>
      </c>
      <c r="E24" s="112">
        <v>2021</v>
      </c>
      <c r="F24" s="151"/>
    </row>
    <row r="25" spans="2:6" x14ac:dyDescent="0.25">
      <c r="B25" s="1" t="s">
        <v>176</v>
      </c>
      <c r="C25" s="112" t="s">
        <v>184</v>
      </c>
      <c r="D25" s="128">
        <v>67000</v>
      </c>
      <c r="E25" s="128">
        <v>69000</v>
      </c>
      <c r="F25" s="130">
        <f>((E25-D25)/D25)*100%</f>
        <v>2.9850746268656716E-2</v>
      </c>
    </row>
    <row r="26" spans="2:6" x14ac:dyDescent="0.25">
      <c r="B26" s="1" t="s">
        <v>177</v>
      </c>
      <c r="C26" s="112" t="s">
        <v>184</v>
      </c>
      <c r="D26" s="128">
        <v>70000</v>
      </c>
      <c r="E26" s="128">
        <v>70000</v>
      </c>
      <c r="F26" s="130">
        <f t="shared" ref="F26:F32" si="1">((E26-D26)/D26)*100%</f>
        <v>0</v>
      </c>
    </row>
    <row r="27" spans="2:6" x14ac:dyDescent="0.25">
      <c r="B27" s="1" t="s">
        <v>178</v>
      </c>
      <c r="C27" s="112" t="s">
        <v>184</v>
      </c>
      <c r="D27" s="128">
        <v>65000</v>
      </c>
      <c r="E27" s="128">
        <v>70000</v>
      </c>
      <c r="F27" s="130">
        <f t="shared" si="1"/>
        <v>7.6923076923076927E-2</v>
      </c>
    </row>
    <row r="28" spans="2:6" x14ac:dyDescent="0.25">
      <c r="B28" s="1" t="s">
        <v>179</v>
      </c>
      <c r="C28" s="112" t="s">
        <v>185</v>
      </c>
      <c r="D28" s="128">
        <v>35000</v>
      </c>
      <c r="E28" s="128">
        <v>32500</v>
      </c>
      <c r="F28" s="130">
        <f t="shared" si="1"/>
        <v>-7.1428571428571425E-2</v>
      </c>
    </row>
    <row r="29" spans="2:6" x14ac:dyDescent="0.25">
      <c r="B29" s="1" t="s">
        <v>180</v>
      </c>
      <c r="C29" s="112" t="s">
        <v>185</v>
      </c>
      <c r="D29" s="128">
        <v>53000</v>
      </c>
      <c r="E29" s="128">
        <v>52500</v>
      </c>
      <c r="F29" s="130">
        <f t="shared" si="1"/>
        <v>-9.433962264150943E-3</v>
      </c>
    </row>
    <row r="30" spans="2:6" x14ac:dyDescent="0.25">
      <c r="B30" s="1" t="s">
        <v>181</v>
      </c>
      <c r="C30" s="112" t="s">
        <v>185</v>
      </c>
      <c r="D30" s="128">
        <v>75000</v>
      </c>
      <c r="E30" s="128">
        <v>77500</v>
      </c>
      <c r="F30" s="130">
        <f t="shared" si="1"/>
        <v>3.3333333333333333E-2</v>
      </c>
    </row>
    <row r="31" spans="2:6" x14ac:dyDescent="0.25">
      <c r="B31" s="1" t="s">
        <v>182</v>
      </c>
      <c r="C31" s="112" t="s">
        <v>185</v>
      </c>
      <c r="D31" s="128">
        <v>116000</v>
      </c>
      <c r="E31" s="128">
        <v>116000</v>
      </c>
      <c r="F31" s="130">
        <f t="shared" si="1"/>
        <v>0</v>
      </c>
    </row>
    <row r="32" spans="2:6" x14ac:dyDescent="0.25">
      <c r="B32" s="1" t="s">
        <v>183</v>
      </c>
      <c r="C32" s="112" t="s">
        <v>172</v>
      </c>
      <c r="D32" s="128">
        <v>30000</v>
      </c>
      <c r="E32" s="128">
        <v>35000</v>
      </c>
      <c r="F32" s="130">
        <f t="shared" si="1"/>
        <v>0.16666666666666666</v>
      </c>
    </row>
  </sheetData>
  <mergeCells count="9">
    <mergeCell ref="C23:C24"/>
    <mergeCell ref="D23:E23"/>
    <mergeCell ref="F23:F24"/>
    <mergeCell ref="B23:B24"/>
    <mergeCell ref="H3:H4"/>
    <mergeCell ref="B3:B4"/>
    <mergeCell ref="C3:C4"/>
    <mergeCell ref="D3:E3"/>
    <mergeCell ref="F3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kriteria</vt:lpstr>
      <vt:lpstr>SUB</vt:lpstr>
      <vt:lpstr>Sheet4</vt:lpstr>
      <vt:lpstr>Sheet5</vt:lpstr>
      <vt:lpstr>disparitas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2021-04-22T08:09:37Z</dcterms:created>
  <dcterms:modified xsi:type="dcterms:W3CDTF">2021-05-25T05:43:28Z</dcterms:modified>
</cp:coreProperties>
</file>